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W:\A_O 2026\3. PROCESOS DE CONTRATACIÓN\1. SOLICITUD PUBLICA OFERTAS\SPO-DG-012-2026-COMPRA DE ENERGÍA No. 1\"/>
    </mc:Choice>
  </mc:AlternateContent>
  <xr:revisionPtr revIDLastSave="0" documentId="13_ncr:1_{2D76D241-31CD-4C38-AF2D-04840ACBFEF3}" xr6:coauthVersionLast="47" xr6:coauthVersionMax="47" xr10:uidLastSave="{00000000-0000-0000-0000-000000000000}"/>
  <bookViews>
    <workbookView xWindow="-120" yWindow="-120" windowWidth="24240" windowHeight="13020" activeTab="2" xr2:uid="{AA6FC63C-D70D-4FD8-AAB0-6D527234C86C}"/>
  </bookViews>
  <sheets>
    <sheet name="Oferta Producto N° 1  plano " sheetId="3" r:id="rId1"/>
    <sheet name="Cantidades- Producto 1" sheetId="1" r:id="rId2"/>
    <sheet name="Oferta Producto N° 2  Curva" sheetId="4" r:id="rId3"/>
    <sheet name="Cantidades - Producto 2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3" l="1"/>
  <c r="C18" i="3"/>
  <c r="C11" i="3"/>
  <c r="G18" i="4"/>
  <c r="F18" i="4"/>
  <c r="G18" i="3"/>
  <c r="F18" i="3"/>
  <c r="B15" i="4"/>
  <c r="E15" i="4" s="1"/>
  <c r="B14" i="4"/>
  <c r="E14" i="4" s="1"/>
  <c r="B17" i="4"/>
  <c r="E17" i="4" s="1"/>
  <c r="B16" i="4"/>
  <c r="E16" i="4" s="1"/>
  <c r="B13" i="4"/>
  <c r="E13" i="4" s="1"/>
  <c r="AB24" i="1"/>
  <c r="AB23" i="1"/>
  <c r="AB22" i="1"/>
  <c r="AB21" i="1"/>
  <c r="AB20" i="1"/>
  <c r="AB19" i="1"/>
  <c r="AB18" i="1"/>
  <c r="AB17" i="1"/>
  <c r="AB16" i="1"/>
  <c r="AB15" i="1"/>
  <c r="AB14" i="1"/>
  <c r="AB13" i="1"/>
  <c r="AB12" i="1"/>
  <c r="AB11" i="1"/>
  <c r="AB10" i="1"/>
  <c r="AB9" i="1"/>
  <c r="AB8" i="1"/>
  <c r="AB7" i="1"/>
  <c r="AB6" i="1"/>
  <c r="AB5" i="1"/>
  <c r="AB4" i="1"/>
  <c r="AC4" i="1" l="1"/>
  <c r="AG3" i="1" s="1"/>
  <c r="B11" i="3" s="1"/>
  <c r="E11" i="3" s="1"/>
  <c r="AC7" i="1"/>
  <c r="AG4" i="1" s="1"/>
  <c r="B12" i="3" s="1"/>
  <c r="E12" i="3" s="1"/>
  <c r="AC16" i="1"/>
  <c r="AG7" i="1" s="1"/>
  <c r="B15" i="3" s="1"/>
  <c r="E15" i="3" s="1"/>
  <c r="AC13" i="1"/>
  <c r="AG6" i="1" s="1"/>
  <c r="B14" i="3" s="1"/>
  <c r="E14" i="3" s="1"/>
  <c r="AC22" i="1"/>
  <c r="AG9" i="1" s="1"/>
  <c r="B17" i="3" s="1"/>
  <c r="E17" i="3" s="1"/>
  <c r="AC10" i="1"/>
  <c r="AG5" i="1" s="1"/>
  <c r="B13" i="3" s="1"/>
  <c r="E13" i="3" s="1"/>
  <c r="AC19" i="1"/>
  <c r="AG8" i="1" s="1"/>
  <c r="B16" i="3" s="1"/>
  <c r="E16" i="3" s="1"/>
  <c r="B11" i="4"/>
  <c r="B12" i="4"/>
  <c r="E12" i="4" s="1"/>
  <c r="C11" i="4" l="1"/>
  <c r="B18" i="4"/>
  <c r="E11" i="4"/>
  <c r="E18" i="4" s="1"/>
  <c r="E18" i="3"/>
  <c r="C18" i="4" l="1"/>
</calcChain>
</file>

<file path=xl/sharedStrings.xml><?xml version="1.0" encoding="utf-8"?>
<sst xmlns="http://schemas.openxmlformats.org/spreadsheetml/2006/main" count="150" uniqueCount="57">
  <si>
    <t>PRODUCTO 1</t>
  </si>
  <si>
    <t xml:space="preserve"> MES</t>
  </si>
  <si>
    <t>DEMANDA REQUERIDA DISPAC KWh</t>
  </si>
  <si>
    <t>Mes</t>
  </si>
  <si>
    <t>Tipo de día</t>
  </si>
  <si>
    <t>No. de Días</t>
  </si>
  <si>
    <t xml:space="preserve"> HORA 01</t>
  </si>
  <si>
    <t xml:space="preserve"> HORA 02</t>
  </si>
  <si>
    <t xml:space="preserve"> HORA 03</t>
  </si>
  <si>
    <t xml:space="preserve"> HORA 04</t>
  </si>
  <si>
    <t xml:space="preserve"> HORA 05</t>
  </si>
  <si>
    <t xml:space="preserve"> HORA 06</t>
  </si>
  <si>
    <t xml:space="preserve"> HORA 07</t>
  </si>
  <si>
    <t xml:space="preserve"> HORA 08</t>
  </si>
  <si>
    <t xml:space="preserve"> HORA 09</t>
  </si>
  <si>
    <t xml:space="preserve"> HORA 10</t>
  </si>
  <si>
    <t xml:space="preserve"> HORA 11</t>
  </si>
  <si>
    <t xml:space="preserve"> HORA 12</t>
  </si>
  <si>
    <t xml:space="preserve"> HORA 13</t>
  </si>
  <si>
    <t xml:space="preserve"> HORA 14</t>
  </si>
  <si>
    <t xml:space="preserve"> HORA 15</t>
  </si>
  <si>
    <t xml:space="preserve"> HORA 16</t>
  </si>
  <si>
    <t xml:space="preserve"> HORA 17</t>
  </si>
  <si>
    <t xml:space="preserve"> HORA 18</t>
  </si>
  <si>
    <t xml:space="preserve"> HORA 19</t>
  </si>
  <si>
    <t xml:space="preserve"> HORA 20</t>
  </si>
  <si>
    <t xml:space="preserve"> HORA 21</t>
  </si>
  <si>
    <t xml:space="preserve"> HORA 22</t>
  </si>
  <si>
    <t xml:space="preserve"> HORA 23</t>
  </si>
  <si>
    <t xml:space="preserve"> HORA 24</t>
  </si>
  <si>
    <t>Total</t>
  </si>
  <si>
    <t>SÁBADO</t>
  </si>
  <si>
    <t>FESTIVO</t>
  </si>
  <si>
    <t>ORDINARIO</t>
  </si>
  <si>
    <t>PRODUCTO 2</t>
  </si>
  <si>
    <t>PROPONENTE</t>
  </si>
  <si>
    <t>DEMANDA PERIODO REQUERIDA DISPAC KWh</t>
  </si>
  <si>
    <t xml:space="preserve"> PORCENTAJE (%) OFERTADO DE LA DEMANDA REQUERIDA</t>
  </si>
  <si>
    <t>DEMANDA OFERTADA KWh - MES</t>
  </si>
  <si>
    <t>DEMANDA PERIODO OFERTADA KWh</t>
  </si>
  <si>
    <t>PRECIO OFERTADO $ kWh (0.00)</t>
  </si>
  <si>
    <t>TOTALES</t>
  </si>
  <si>
    <t>NOTAS:</t>
  </si>
  <si>
    <r>
      <t>(1) Oferta válida para la modalidad</t>
    </r>
    <r>
      <rPr>
        <b/>
        <sz val="12"/>
        <color theme="1"/>
        <rFont val="Verdana"/>
        <family val="2"/>
      </rPr>
      <t xml:space="preserve"> Pague lo Contratado.</t>
    </r>
  </si>
  <si>
    <t>(5) Esta oferta podrá cubrir  hasta el 100% de cada uno de los meses correspondientes a la demanda requerida por  DISPAC S.A. E.S.P. de acuerdo a la  curva del Despacho</t>
  </si>
  <si>
    <t>(6) Los precios ofertados incluyen todos los pagos, cargos, impuestos, estampillas, etc., que el Proponente deba realizar ante cualquier entidad gubernamental, o empresa pública, privada o mixta para entregar la energía en la (s) frontera (s) con el Sistema de Transmisión Nacional – STN.</t>
  </si>
  <si>
    <t xml:space="preserve">(8) El precio máximo a adjudicar estará por debajo al precio que presente DISPAC S.A. E.S.P. en su oferta de reserva. </t>
  </si>
  <si>
    <t>(9)  Las ofertas presentadas y remitidas por el ASIC para cada uno de los productos, serán objeto de evaluación si estás son  inferiores al precio de reserva presentado por DISPAC.</t>
  </si>
  <si>
    <t>(10) El precio ofertado debe ser anual</t>
  </si>
  <si>
    <t>Oferente</t>
  </si>
  <si>
    <t>Calidad del firmante</t>
  </si>
  <si>
    <t>ANEXO No. 1. Oferta Producto No. 1 Plano Convocatoria Pública DISPAC S.A. E.S.P.</t>
  </si>
  <si>
    <t>ANEXO No. 1. Oferta Producto No. 2 Curva Convocatoria Pública DISPAC S.A. E.S.P.</t>
  </si>
  <si>
    <t>(3) El oferente presentará propuesta correspondiente a un porcentaje (%)de la demanda requerida para uno o varios meses que sean de su interés</t>
  </si>
  <si>
    <t>(2) Las cantidades de energía se despacharan de acuerdo a la curva del Despacho Horario del producto previstas en los Pliegos de Condiciones y sus documentos complementarios.</t>
  </si>
  <si>
    <t xml:space="preserve"> (4) Se aceptarán ofertas por cualquier porcentaje, siempre que este se presente en un numero entero, es decir, sin decimales</t>
  </si>
  <si>
    <t>(6) Los precios ofertados serán a precios de marzo de 2026 y este será indexado mes a mes con el Índice de Precios al Productor Provisional expedido por el DANE.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</si>
</sst>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&quot;$&quot;#,##0.00"/>
  </numFmts>
  <fonts count="1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1"/>
      <color rgb="FF00000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i/>
      <sz val="12"/>
      <color theme="1"/>
      <name val="Arial"/>
      <family val="2"/>
    </font>
    <font>
      <sz val="10"/>
      <color theme="1"/>
      <name val="Arial"/>
      <family val="2"/>
    </font>
    <font>
      <sz val="11"/>
      <color rgb="FF000000"/>
      <name val="Arial"/>
      <family val="2"/>
    </font>
    <font>
      <b/>
      <sz val="12"/>
      <color theme="1"/>
      <name val="Verdana"/>
      <family val="2"/>
    </font>
    <font>
      <sz val="12"/>
      <name val="Aptos Narrow"/>
      <family val="2"/>
      <scheme val="minor"/>
    </font>
    <font>
      <b/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0" fontId="2" fillId="0" borderId="0"/>
    <xf numFmtId="9" fontId="2" fillId="0" borderId="0" applyFont="0" applyFill="0" applyBorder="0" applyAlignment="0" applyProtection="0"/>
  </cellStyleXfs>
  <cellXfs count="82">
    <xf numFmtId="0" fontId="0" fillId="0" borderId="0" xfId="0"/>
    <xf numFmtId="0" fontId="3" fillId="0" borderId="4" xfId="1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17" fontId="4" fillId="2" borderId="5" xfId="0" applyNumberFormat="1" applyFont="1" applyFill="1" applyBorder="1" applyAlignment="1">
      <alignment horizontal="center" vertical="center"/>
    </xf>
    <xf numFmtId="17" fontId="4" fillId="2" borderId="6" xfId="0" applyNumberFormat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17" fontId="3" fillId="0" borderId="4" xfId="1" applyNumberFormat="1" applyFont="1" applyBorder="1" applyAlignment="1">
      <alignment horizontal="center" vertical="center" wrapText="1"/>
    </xf>
    <xf numFmtId="3" fontId="3" fillId="0" borderId="4" xfId="1" applyNumberFormat="1" applyFont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164" fontId="5" fillId="3" borderId="11" xfId="0" applyNumberFormat="1" applyFont="1" applyFill="1" applyBorder="1" applyAlignment="1">
      <alignment horizontal="center" vertical="center"/>
    </xf>
    <xf numFmtId="164" fontId="4" fillId="0" borderId="14" xfId="0" applyNumberFormat="1" applyFont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2" fillId="0" borderId="0" xfId="1" applyAlignment="1">
      <alignment horizontal="center"/>
    </xf>
    <xf numFmtId="2" fontId="2" fillId="0" borderId="0" xfId="1" applyNumberFormat="1" applyAlignment="1">
      <alignment horizontal="center"/>
    </xf>
    <xf numFmtId="9" fontId="0" fillId="0" borderId="0" xfId="2" applyFont="1" applyAlignment="1">
      <alignment horizontal="center"/>
    </xf>
    <xf numFmtId="165" fontId="2" fillId="0" borderId="0" xfId="1" applyNumberFormat="1" applyAlignment="1">
      <alignment horizontal="center"/>
    </xf>
    <xf numFmtId="0" fontId="7" fillId="0" borderId="0" xfId="1" applyFont="1" applyAlignment="1">
      <alignment horizontal="center" vertical="center"/>
    </xf>
    <xf numFmtId="2" fontId="7" fillId="0" borderId="0" xfId="1" applyNumberFormat="1" applyFont="1" applyAlignment="1">
      <alignment horizontal="center" vertical="center"/>
    </xf>
    <xf numFmtId="0" fontId="3" fillId="4" borderId="23" xfId="1" applyFont="1" applyFill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2" fontId="8" fillId="0" borderId="0" xfId="1" applyNumberFormat="1" applyFont="1" applyAlignment="1">
      <alignment horizontal="center" vertical="center" wrapText="1"/>
    </xf>
    <xf numFmtId="9" fontId="7" fillId="0" borderId="0" xfId="2" applyFont="1" applyAlignment="1">
      <alignment horizontal="center" vertical="center" wrapText="1"/>
    </xf>
    <xf numFmtId="2" fontId="7" fillId="0" borderId="0" xfId="1" applyNumberFormat="1" applyFont="1" applyAlignment="1">
      <alignment horizontal="center" vertical="center" wrapText="1"/>
    </xf>
    <xf numFmtId="165" fontId="7" fillId="0" borderId="0" xfId="1" applyNumberFormat="1" applyFont="1" applyAlignment="1">
      <alignment horizontal="center" vertical="center" wrapText="1"/>
    </xf>
    <xf numFmtId="0" fontId="3" fillId="0" borderId="23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24" xfId="1" applyFont="1" applyBorder="1" applyAlignment="1">
      <alignment horizontal="center" vertical="center" wrapText="1"/>
    </xf>
    <xf numFmtId="17" fontId="3" fillId="0" borderId="24" xfId="1" applyNumberFormat="1" applyFont="1" applyBorder="1" applyAlignment="1">
      <alignment horizontal="center" vertical="center" wrapText="1"/>
    </xf>
    <xf numFmtId="3" fontId="3" fillId="0" borderId="25" xfId="1" applyNumberFormat="1" applyFont="1" applyBorder="1" applyAlignment="1">
      <alignment horizontal="center" vertical="center" wrapText="1"/>
    </xf>
    <xf numFmtId="0" fontId="3" fillId="0" borderId="25" xfId="1" applyFont="1" applyBorder="1" applyAlignment="1">
      <alignment horizontal="center" vertical="center" wrapText="1"/>
    </xf>
    <xf numFmtId="10" fontId="3" fillId="5" borderId="7" xfId="1" applyNumberFormat="1" applyFont="1" applyFill="1" applyBorder="1" applyAlignment="1">
      <alignment vertical="center" wrapText="1"/>
    </xf>
    <xf numFmtId="3" fontId="0" fillId="0" borderId="0" xfId="0" applyNumberFormat="1"/>
    <xf numFmtId="3" fontId="3" fillId="0" borderId="23" xfId="1" applyNumberFormat="1" applyFont="1" applyBorder="1" applyAlignment="1">
      <alignment horizontal="center" vertical="center" wrapText="1"/>
    </xf>
    <xf numFmtId="9" fontId="3" fillId="0" borderId="23" xfId="2" applyFont="1" applyFill="1" applyBorder="1" applyAlignment="1">
      <alignment horizontal="center" vertical="center" wrapText="1"/>
    </xf>
    <xf numFmtId="0" fontId="2" fillId="6" borderId="0" xfId="1" applyFill="1" applyAlignment="1">
      <alignment horizontal="center"/>
    </xf>
    <xf numFmtId="2" fontId="2" fillId="6" borderId="0" xfId="1" applyNumberFormat="1" applyFill="1" applyAlignment="1">
      <alignment horizontal="center"/>
    </xf>
    <xf numFmtId="9" fontId="0" fillId="6" borderId="0" xfId="2" applyFont="1" applyFill="1" applyBorder="1" applyAlignment="1">
      <alignment horizontal="center"/>
    </xf>
    <xf numFmtId="10" fontId="0" fillId="6" borderId="0" xfId="2" applyNumberFormat="1" applyFont="1" applyFill="1" applyBorder="1" applyAlignment="1">
      <alignment horizontal="center"/>
    </xf>
    <xf numFmtId="0" fontId="3" fillId="6" borderId="0" xfId="1" applyFont="1" applyFill="1" applyAlignment="1">
      <alignment horizontal="center" vertical="center" wrapText="1"/>
    </xf>
    <xf numFmtId="165" fontId="2" fillId="6" borderId="0" xfId="1" applyNumberFormat="1" applyFill="1" applyAlignment="1">
      <alignment horizontal="center"/>
    </xf>
    <xf numFmtId="0" fontId="2" fillId="6" borderId="0" xfId="1" applyFill="1" applyAlignment="1">
      <alignment horizontal="left" vertical="center" wrapText="1"/>
    </xf>
    <xf numFmtId="0" fontId="2" fillId="6" borderId="0" xfId="1" applyFill="1" applyAlignment="1">
      <alignment horizontal="left" vertical="center"/>
    </xf>
    <xf numFmtId="2" fontId="2" fillId="6" borderId="0" xfId="1" applyNumberFormat="1" applyFill="1" applyAlignment="1">
      <alignment horizontal="left" vertical="center"/>
    </xf>
    <xf numFmtId="9" fontId="0" fillId="6" borderId="0" xfId="2" applyFont="1" applyFill="1" applyBorder="1" applyAlignment="1">
      <alignment horizontal="center" vertical="center"/>
    </xf>
    <xf numFmtId="0" fontId="1" fillId="6" borderId="0" xfId="1" applyFont="1" applyFill="1" applyAlignment="1">
      <alignment horizontal="center" vertical="center"/>
    </xf>
    <xf numFmtId="2" fontId="2" fillId="6" borderId="0" xfId="1" applyNumberFormat="1" applyFill="1" applyAlignment="1">
      <alignment horizontal="center" vertical="center"/>
    </xf>
    <xf numFmtId="9" fontId="0" fillId="6" borderId="0" xfId="2" applyFont="1" applyFill="1" applyBorder="1" applyAlignment="1" applyProtection="1">
      <alignment horizontal="center" vertical="center"/>
    </xf>
    <xf numFmtId="0" fontId="11" fillId="6" borderId="0" xfId="1" applyFont="1" applyFill="1" applyAlignment="1">
      <alignment horizontal="center" vertical="center"/>
    </xf>
    <xf numFmtId="0" fontId="11" fillId="6" borderId="0" xfId="1" applyFont="1" applyFill="1" applyAlignment="1">
      <alignment vertical="center"/>
    </xf>
    <xf numFmtId="9" fontId="3" fillId="5" borderId="7" xfId="1" applyNumberFormat="1" applyFont="1" applyFill="1" applyBorder="1" applyAlignment="1">
      <alignment horizontal="center" vertical="center" wrapText="1"/>
    </xf>
    <xf numFmtId="9" fontId="3" fillId="5" borderId="6" xfId="1" applyNumberFormat="1" applyFont="1" applyFill="1" applyBorder="1" applyAlignment="1">
      <alignment horizontal="center" vertical="center" wrapText="1"/>
    </xf>
    <xf numFmtId="9" fontId="3" fillId="5" borderId="4" xfId="1" applyNumberFormat="1" applyFont="1" applyFill="1" applyBorder="1" applyAlignment="1">
      <alignment horizontal="center" vertical="center" wrapText="1"/>
    </xf>
    <xf numFmtId="17" fontId="4" fillId="2" borderId="11" xfId="0" applyNumberFormat="1" applyFont="1" applyFill="1" applyBorder="1" applyAlignment="1">
      <alignment horizontal="center" vertical="center"/>
    </xf>
    <xf numFmtId="17" fontId="4" fillId="2" borderId="16" xfId="0" applyNumberFormat="1" applyFont="1" applyFill="1" applyBorder="1" applyAlignment="1">
      <alignment horizontal="center" vertical="center"/>
    </xf>
    <xf numFmtId="17" fontId="4" fillId="2" borderId="19" xfId="0" applyNumberFormat="1" applyFont="1" applyFill="1" applyBorder="1" applyAlignment="1">
      <alignment horizontal="center" vertical="center"/>
    </xf>
    <xf numFmtId="164" fontId="4" fillId="0" borderId="15" xfId="0" applyNumberFormat="1" applyFont="1" applyBorder="1" applyAlignment="1">
      <alignment horizontal="center" vertical="center"/>
    </xf>
    <xf numFmtId="164" fontId="4" fillId="0" borderId="18" xfId="0" applyNumberFormat="1" applyFont="1" applyBorder="1" applyAlignment="1">
      <alignment horizontal="center" vertical="center"/>
    </xf>
    <xf numFmtId="164" fontId="4" fillId="0" borderId="20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2" fillId="6" borderId="0" xfId="1" applyFill="1" applyAlignment="1">
      <alignment horizontal="left" vertical="center" wrapText="1"/>
    </xf>
    <xf numFmtId="0" fontId="1" fillId="6" borderId="0" xfId="1" applyFont="1" applyFill="1" applyAlignment="1">
      <alignment horizontal="center" vertical="center"/>
    </xf>
    <xf numFmtId="0" fontId="11" fillId="6" borderId="0" xfId="1" applyFont="1" applyFill="1" applyAlignment="1">
      <alignment horizontal="center" vertical="center"/>
    </xf>
    <xf numFmtId="3" fontId="11" fillId="6" borderId="0" xfId="1" applyNumberFormat="1" applyFont="1" applyFill="1" applyAlignment="1">
      <alignment horizontal="center" vertical="center"/>
    </xf>
    <xf numFmtId="0" fontId="6" fillId="0" borderId="0" xfId="1" applyFont="1" applyAlignment="1">
      <alignment horizontal="center" vertical="center" wrapText="1"/>
    </xf>
    <xf numFmtId="2" fontId="3" fillId="5" borderId="1" xfId="1" applyNumberFormat="1" applyFont="1" applyFill="1" applyBorder="1" applyAlignment="1">
      <alignment horizontal="center" vertical="center" wrapText="1"/>
    </xf>
    <xf numFmtId="2" fontId="3" fillId="5" borderId="2" xfId="1" applyNumberFormat="1" applyFont="1" applyFill="1" applyBorder="1" applyAlignment="1">
      <alignment horizontal="center" vertical="center" wrapText="1"/>
    </xf>
    <xf numFmtId="2" fontId="3" fillId="5" borderId="3" xfId="1" applyNumberFormat="1" applyFont="1" applyFill="1" applyBorder="1" applyAlignment="1">
      <alignment horizontal="center" vertical="center" wrapText="1"/>
    </xf>
    <xf numFmtId="3" fontId="3" fillId="0" borderId="26" xfId="1" applyNumberFormat="1" applyFont="1" applyBorder="1" applyAlignment="1">
      <alignment horizontal="center" vertical="center" wrapText="1"/>
    </xf>
    <xf numFmtId="0" fontId="10" fillId="6" borderId="0" xfId="1" applyFont="1" applyFill="1" applyAlignment="1">
      <alignment horizontal="left" vertical="center" wrapText="1"/>
    </xf>
    <xf numFmtId="0" fontId="10" fillId="0" borderId="0" xfId="1" applyFont="1" applyAlignment="1">
      <alignment horizontal="left" vertical="center" wrapText="1"/>
    </xf>
  </cellXfs>
  <cellStyles count="3">
    <cellStyle name="Normal" xfId="0" builtinId="0"/>
    <cellStyle name="Normal 2" xfId="1" xr:uid="{B5C12C1A-E78B-4508-815E-004B787049CC}"/>
    <cellStyle name="Porcentaje 2" xfId="2" xr:uid="{C1E3B9D8-FAB0-4321-ACC9-B35D0E9614FF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133350</xdr:colOff>
      <xdr:row>0</xdr:row>
      <xdr:rowOff>0</xdr:rowOff>
    </xdr:from>
    <xdr:ext cx="1021195" cy="700519"/>
    <xdr:pic>
      <xdr:nvPicPr>
        <xdr:cNvPr id="2" name="WordPictureWatermark14" descr=" ">
          <a:extLst>
            <a:ext uri="{FF2B5EF4-FFF2-40B4-BE49-F238E27FC236}">
              <a16:creationId xmlns:a16="http://schemas.microsoft.com/office/drawing/2014/main" id="{1FA85291-A04B-4A45-8191-30067A209D0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0" y="0"/>
          <a:ext cx="1021195" cy="700519"/>
        </a:xfrm>
        <a:prstGeom prst="rect">
          <a:avLst/>
        </a:prstGeom>
        <a:solidFill>
          <a:srgbClr val="000000"/>
        </a:solidFill>
        <a:ln>
          <a:noFill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133350</xdr:colOff>
      <xdr:row>0</xdr:row>
      <xdr:rowOff>0</xdr:rowOff>
    </xdr:from>
    <xdr:ext cx="1021195" cy="700519"/>
    <xdr:pic>
      <xdr:nvPicPr>
        <xdr:cNvPr id="2" name="WordPictureWatermark14" descr=" ">
          <a:extLst>
            <a:ext uri="{FF2B5EF4-FFF2-40B4-BE49-F238E27FC236}">
              <a16:creationId xmlns:a16="http://schemas.microsoft.com/office/drawing/2014/main" id="{98DB4BCB-249F-48A6-A0DC-84563DDFE01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0" y="0"/>
          <a:ext cx="1021195" cy="700519"/>
        </a:xfrm>
        <a:prstGeom prst="rect">
          <a:avLst/>
        </a:prstGeom>
        <a:solidFill>
          <a:srgbClr val="000000"/>
        </a:solidFill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C1CC17-494B-48DD-A0FF-A69D8D771ACE}">
  <dimension ref="A1:L41"/>
  <sheetViews>
    <sheetView topLeftCell="A14" zoomScale="80" zoomScaleNormal="80" workbookViewId="0">
      <selection activeCell="A29" sqref="A29:G29"/>
    </sheetView>
  </sheetViews>
  <sheetFormatPr baseColWidth="10" defaultRowHeight="15" x14ac:dyDescent="0.25"/>
  <cols>
    <col min="2" max="2" width="23.140625" bestFit="1" customWidth="1"/>
    <col min="3" max="3" width="16.85546875" customWidth="1"/>
    <col min="4" max="4" width="17.140625" customWidth="1"/>
    <col min="5" max="5" width="18.42578125" customWidth="1"/>
    <col min="7" max="7" width="70.140625" customWidth="1"/>
    <col min="10" max="10" width="14.140625" customWidth="1"/>
    <col min="12" max="12" width="11.42578125" bestFit="1" customWidth="1"/>
  </cols>
  <sheetData>
    <row r="1" spans="1:12" ht="15.75" x14ac:dyDescent="0.25">
      <c r="A1" s="20"/>
      <c r="B1" s="21"/>
      <c r="C1" s="21"/>
      <c r="D1" s="22"/>
      <c r="E1" s="21"/>
      <c r="F1" s="21"/>
      <c r="G1" s="23"/>
    </row>
    <row r="2" spans="1:12" ht="15.75" x14ac:dyDescent="0.25">
      <c r="A2" s="20"/>
      <c r="B2" s="21"/>
      <c r="C2" s="21"/>
      <c r="D2" s="22"/>
      <c r="E2" s="21"/>
      <c r="F2" s="21"/>
      <c r="G2" s="23"/>
    </row>
    <row r="3" spans="1:12" ht="15.75" x14ac:dyDescent="0.25">
      <c r="A3" s="20"/>
      <c r="B3" s="21"/>
      <c r="C3" s="21"/>
      <c r="D3" s="22"/>
      <c r="E3" s="21"/>
      <c r="F3" s="21"/>
      <c r="G3" s="23"/>
    </row>
    <row r="4" spans="1:12" ht="15.75" x14ac:dyDescent="0.25">
      <c r="A4" s="20"/>
      <c r="B4" s="21"/>
      <c r="C4" s="21"/>
      <c r="D4" s="22"/>
      <c r="E4" s="21"/>
      <c r="F4" s="21"/>
      <c r="G4" s="23"/>
    </row>
    <row r="5" spans="1:12" x14ac:dyDescent="0.25">
      <c r="A5" s="75" t="s">
        <v>51</v>
      </c>
      <c r="B5" s="75"/>
      <c r="C5" s="75"/>
      <c r="D5" s="75"/>
      <c r="E5" s="75"/>
      <c r="F5" s="75"/>
      <c r="G5" s="75"/>
    </row>
    <row r="6" spans="1:12" x14ac:dyDescent="0.25">
      <c r="A6" s="75"/>
      <c r="B6" s="75"/>
      <c r="C6" s="75"/>
      <c r="D6" s="75"/>
      <c r="E6" s="75"/>
      <c r="F6" s="75"/>
      <c r="G6" s="75"/>
    </row>
    <row r="7" spans="1:12" ht="16.5" thickBot="1" x14ac:dyDescent="0.3">
      <c r="A7" s="24"/>
      <c r="B7" s="25"/>
      <c r="C7" s="25"/>
      <c r="D7" s="22"/>
      <c r="E7" s="21"/>
      <c r="F7" s="21"/>
      <c r="G7" s="23"/>
    </row>
    <row r="8" spans="1:12" ht="30.75" thickBot="1" x14ac:dyDescent="0.3">
      <c r="A8" s="26" t="s">
        <v>35</v>
      </c>
      <c r="B8" s="76"/>
      <c r="C8" s="77"/>
      <c r="D8" s="77"/>
      <c r="E8" s="77"/>
      <c r="F8" s="77"/>
      <c r="G8" s="78"/>
    </row>
    <row r="9" spans="1:12" ht="15.75" thickBot="1" x14ac:dyDescent="0.3">
      <c r="A9" s="27"/>
      <c r="B9" s="28"/>
      <c r="C9" s="28"/>
      <c r="D9" s="29"/>
      <c r="E9" s="30"/>
      <c r="F9" s="30"/>
      <c r="G9" s="31"/>
    </row>
    <row r="10" spans="1:12" ht="75.75" thickBot="1" x14ac:dyDescent="0.3">
      <c r="A10" s="32" t="s">
        <v>1</v>
      </c>
      <c r="B10" s="33" t="s">
        <v>2</v>
      </c>
      <c r="C10" s="32" t="s">
        <v>36</v>
      </c>
      <c r="D10" s="34" t="s">
        <v>37</v>
      </c>
      <c r="E10" s="32" t="s">
        <v>38</v>
      </c>
      <c r="F10" s="32" t="s">
        <v>39</v>
      </c>
      <c r="G10" s="32" t="s">
        <v>40</v>
      </c>
    </row>
    <row r="11" spans="1:12" ht="15.75" thickBot="1" x14ac:dyDescent="0.3">
      <c r="A11" s="35">
        <v>46174</v>
      </c>
      <c r="B11" s="36">
        <f>'Cantidades- Producto 1'!AG3</f>
        <v>8640000</v>
      </c>
      <c r="C11" s="79">
        <f>B11+B12+B13+B14+B15+B16+B17</f>
        <v>43068000</v>
      </c>
      <c r="D11" s="57">
        <v>0</v>
      </c>
      <c r="E11" s="37">
        <f t="shared" ref="E11:E17" si="0">+B11*D11</f>
        <v>0</v>
      </c>
      <c r="F11" s="79"/>
      <c r="G11" s="38"/>
    </row>
    <row r="12" spans="1:12" ht="15.75" thickBot="1" x14ac:dyDescent="0.3">
      <c r="A12" s="35">
        <v>46204</v>
      </c>
      <c r="B12" s="36">
        <f>'Cantidades- Producto 1'!AG4</f>
        <v>8928000</v>
      </c>
      <c r="C12" s="79"/>
      <c r="D12" s="57">
        <v>0</v>
      </c>
      <c r="E12" s="37">
        <f t="shared" si="0"/>
        <v>0</v>
      </c>
      <c r="F12" s="79"/>
      <c r="G12" s="38"/>
    </row>
    <row r="13" spans="1:12" ht="15.75" thickBot="1" x14ac:dyDescent="0.3">
      <c r="A13" s="35">
        <v>46235</v>
      </c>
      <c r="B13" s="36">
        <f>'Cantidades- Producto 1'!AG5</f>
        <v>8928000</v>
      </c>
      <c r="C13" s="79"/>
      <c r="D13" s="57">
        <v>0</v>
      </c>
      <c r="E13" s="37">
        <f t="shared" si="0"/>
        <v>0</v>
      </c>
      <c r="F13" s="79"/>
      <c r="G13" s="38"/>
      <c r="J13" s="39"/>
      <c r="K13" s="39"/>
      <c r="L13" s="39"/>
    </row>
    <row r="14" spans="1:12" ht="15.75" thickBot="1" x14ac:dyDescent="0.3">
      <c r="A14" s="35">
        <v>46266</v>
      </c>
      <c r="B14" s="36">
        <f>'Cantidades- Producto 1'!AG6</f>
        <v>2520000</v>
      </c>
      <c r="C14" s="79"/>
      <c r="D14" s="57">
        <v>0</v>
      </c>
      <c r="E14" s="37">
        <f t="shared" si="0"/>
        <v>0</v>
      </c>
      <c r="F14" s="79"/>
      <c r="G14" s="38"/>
      <c r="J14" s="39"/>
      <c r="L14" s="39"/>
    </row>
    <row r="15" spans="1:12" ht="15.75" thickBot="1" x14ac:dyDescent="0.3">
      <c r="A15" s="35">
        <v>46296</v>
      </c>
      <c r="B15" s="36">
        <f>'Cantidades- Producto 1'!AG7</f>
        <v>2604000</v>
      </c>
      <c r="C15" s="79"/>
      <c r="D15" s="57">
        <v>0</v>
      </c>
      <c r="E15" s="37">
        <f t="shared" si="0"/>
        <v>0</v>
      </c>
      <c r="F15" s="79"/>
      <c r="G15" s="38"/>
      <c r="J15" s="39"/>
      <c r="L15" s="39"/>
    </row>
    <row r="16" spans="1:12" ht="15.75" thickBot="1" x14ac:dyDescent="0.3">
      <c r="A16" s="35">
        <v>46327</v>
      </c>
      <c r="B16" s="36">
        <f>'Cantidades- Producto 1'!AG8</f>
        <v>2520000</v>
      </c>
      <c r="C16" s="79"/>
      <c r="D16" s="58">
        <v>0</v>
      </c>
      <c r="E16" s="37">
        <f t="shared" si="0"/>
        <v>0</v>
      </c>
      <c r="F16" s="79"/>
      <c r="G16" s="38"/>
      <c r="J16" s="39"/>
      <c r="L16" s="39"/>
    </row>
    <row r="17" spans="1:12" ht="15.75" thickBot="1" x14ac:dyDescent="0.3">
      <c r="A17" s="35">
        <v>46357</v>
      </c>
      <c r="B17" s="36">
        <f>'Cantidades- Producto 1'!AG9</f>
        <v>8928000</v>
      </c>
      <c r="C17" s="79"/>
      <c r="D17" s="59">
        <v>0</v>
      </c>
      <c r="E17" s="37">
        <f t="shared" si="0"/>
        <v>0</v>
      </c>
      <c r="F17" s="79"/>
      <c r="G17" s="38"/>
      <c r="J17" s="39"/>
      <c r="L17" s="39"/>
    </row>
    <row r="18" spans="1:12" ht="15.75" thickBot="1" x14ac:dyDescent="0.3">
      <c r="A18" s="32" t="s">
        <v>41</v>
      </c>
      <c r="B18" s="40">
        <f>SUM(B11:B17)</f>
        <v>43068000</v>
      </c>
      <c r="C18" s="40">
        <f>SUM(C11:C17)</f>
        <v>43068000</v>
      </c>
      <c r="D18" s="41"/>
      <c r="E18" s="40">
        <f>SUM(E11:E17)</f>
        <v>0</v>
      </c>
      <c r="F18" s="40">
        <f>SUM(F11:F17)</f>
        <v>0</v>
      </c>
      <c r="G18" s="40" t="str">
        <f>IFERROR(SUMPRODUCT(F11:F17,G11:G17)/SUM(F11:F17),"")</f>
        <v/>
      </c>
    </row>
    <row r="19" spans="1:12" ht="15.75" x14ac:dyDescent="0.25">
      <c r="A19" s="42"/>
      <c r="B19" s="43"/>
      <c r="C19" s="43"/>
      <c r="D19" s="44"/>
      <c r="E19" s="43"/>
      <c r="F19" s="43"/>
      <c r="G19" s="45"/>
    </row>
    <row r="20" spans="1:12" ht="15.75" x14ac:dyDescent="0.25">
      <c r="A20" s="46" t="s">
        <v>42</v>
      </c>
      <c r="B20" s="43"/>
      <c r="C20" s="43"/>
      <c r="D20" s="44"/>
      <c r="E20" s="43"/>
      <c r="F20" s="43"/>
      <c r="G20" s="47"/>
    </row>
    <row r="21" spans="1:12" ht="15.75" customHeight="1" x14ac:dyDescent="0.25">
      <c r="A21" s="71" t="s">
        <v>43</v>
      </c>
      <c r="B21" s="71"/>
      <c r="C21" s="71"/>
      <c r="D21" s="71"/>
      <c r="E21" s="71"/>
      <c r="F21" s="71"/>
      <c r="G21" s="71"/>
    </row>
    <row r="22" spans="1:12" ht="15.75" customHeight="1" x14ac:dyDescent="0.25">
      <c r="A22" s="71" t="s">
        <v>54</v>
      </c>
      <c r="B22" s="71"/>
      <c r="C22" s="71"/>
      <c r="D22" s="71"/>
      <c r="E22" s="71"/>
      <c r="F22" s="71"/>
      <c r="G22" s="71"/>
    </row>
    <row r="23" spans="1:12" ht="15.75" customHeight="1" x14ac:dyDescent="0.25">
      <c r="A23" s="80" t="s">
        <v>53</v>
      </c>
      <c r="B23" s="80"/>
      <c r="C23" s="80"/>
      <c r="D23" s="80"/>
      <c r="E23" s="80"/>
      <c r="F23" s="80"/>
      <c r="G23" s="80"/>
    </row>
    <row r="24" spans="1:12" ht="15.75" customHeight="1" x14ac:dyDescent="0.25">
      <c r="A24" s="81" t="s">
        <v>55</v>
      </c>
      <c r="B24" s="81"/>
      <c r="C24" s="81"/>
      <c r="D24" s="81"/>
      <c r="E24" s="81"/>
      <c r="F24" s="81"/>
      <c r="G24" s="81"/>
    </row>
    <row r="25" spans="1:12" ht="15.75" customHeight="1" x14ac:dyDescent="0.25">
      <c r="A25" s="71" t="s">
        <v>44</v>
      </c>
      <c r="B25" s="71"/>
      <c r="C25" s="71"/>
      <c r="D25" s="71"/>
      <c r="E25" s="71"/>
      <c r="F25" s="71"/>
      <c r="G25" s="71"/>
    </row>
    <row r="26" spans="1:12" ht="15.75" customHeight="1" x14ac:dyDescent="0.25">
      <c r="A26" s="71" t="s">
        <v>45</v>
      </c>
      <c r="B26" s="71"/>
      <c r="C26" s="71"/>
      <c r="D26" s="71"/>
      <c r="E26" s="71"/>
      <c r="F26" s="71"/>
      <c r="G26" s="71"/>
    </row>
    <row r="27" spans="1:12" ht="15.75" customHeight="1" x14ac:dyDescent="0.25">
      <c r="A27" s="80" t="s">
        <v>56</v>
      </c>
      <c r="B27" s="80"/>
      <c r="C27" s="80"/>
      <c r="D27" s="80"/>
      <c r="E27" s="80"/>
      <c r="F27" s="80"/>
      <c r="G27" s="80"/>
    </row>
    <row r="28" spans="1:12" ht="15.75" x14ac:dyDescent="0.25">
      <c r="A28" s="49" t="s">
        <v>46</v>
      </c>
      <c r="B28" s="50"/>
      <c r="C28" s="50"/>
      <c r="D28" s="51"/>
      <c r="E28" s="49"/>
      <c r="F28" s="49"/>
      <c r="G28" s="49"/>
    </row>
    <row r="29" spans="1:12" ht="15.75" customHeight="1" x14ac:dyDescent="0.25">
      <c r="A29" s="71" t="s">
        <v>47</v>
      </c>
      <c r="B29" s="71"/>
      <c r="C29" s="71"/>
      <c r="D29" s="71"/>
      <c r="E29" s="71"/>
      <c r="F29" s="71"/>
      <c r="G29" s="71"/>
    </row>
    <row r="30" spans="1:12" ht="15.75" customHeight="1" x14ac:dyDescent="0.25">
      <c r="A30" s="71" t="s">
        <v>48</v>
      </c>
      <c r="B30" s="71"/>
      <c r="C30" s="71"/>
      <c r="D30" s="71"/>
      <c r="E30" s="71"/>
      <c r="F30" s="71"/>
      <c r="G30" s="71"/>
    </row>
    <row r="31" spans="1:12" ht="15.75" x14ac:dyDescent="0.25">
      <c r="A31" s="71"/>
      <c r="B31" s="71"/>
      <c r="C31" s="71"/>
      <c r="D31" s="71"/>
      <c r="E31" s="71"/>
      <c r="F31" s="71"/>
      <c r="G31" s="71"/>
    </row>
    <row r="32" spans="1:12" ht="15.75" x14ac:dyDescent="0.25">
      <c r="A32" s="48"/>
      <c r="B32" s="48"/>
      <c r="C32" s="48"/>
      <c r="D32" s="48"/>
      <c r="E32" s="48"/>
      <c r="F32" s="48"/>
      <c r="G32" s="48"/>
    </row>
    <row r="33" spans="1:7" ht="15.75" x14ac:dyDescent="0.25">
      <c r="A33" s="72" t="s">
        <v>49</v>
      </c>
      <c r="B33" s="72"/>
      <c r="C33" s="72"/>
      <c r="D33" s="72"/>
      <c r="E33" s="53"/>
      <c r="F33" s="53"/>
      <c r="G33" s="47"/>
    </row>
    <row r="34" spans="1:7" ht="15.75" x14ac:dyDescent="0.25">
      <c r="A34" s="52"/>
      <c r="B34" s="53"/>
      <c r="C34" s="53"/>
      <c r="D34" s="54"/>
      <c r="E34" s="53"/>
      <c r="F34" s="53"/>
      <c r="G34" s="47"/>
    </row>
    <row r="35" spans="1:7" ht="15.75" x14ac:dyDescent="0.25">
      <c r="A35" s="52"/>
      <c r="B35" s="53"/>
      <c r="C35" s="53"/>
      <c r="D35" s="54"/>
      <c r="E35" s="53"/>
      <c r="F35" s="53"/>
      <c r="G35" s="47"/>
    </row>
    <row r="36" spans="1:7" ht="15.75" x14ac:dyDescent="0.25">
      <c r="A36" s="73"/>
      <c r="B36" s="73"/>
      <c r="C36" s="73"/>
      <c r="D36" s="73"/>
      <c r="E36" s="56"/>
      <c r="F36" s="55"/>
      <c r="G36" s="47"/>
    </row>
    <row r="37" spans="1:7" ht="15.75" x14ac:dyDescent="0.25">
      <c r="A37" s="74" t="s">
        <v>50</v>
      </c>
      <c r="B37" s="74"/>
      <c r="C37" s="74"/>
      <c r="D37" s="74"/>
      <c r="E37" s="56"/>
      <c r="F37" s="55"/>
      <c r="G37" s="47"/>
    </row>
    <row r="38" spans="1:7" ht="15.75" x14ac:dyDescent="0.25">
      <c r="A38" s="20"/>
      <c r="B38" s="20"/>
      <c r="C38" s="20"/>
      <c r="D38" s="22"/>
      <c r="E38" s="20"/>
      <c r="F38" s="20"/>
      <c r="G38" s="20"/>
    </row>
    <row r="39" spans="1:7" ht="15.75" x14ac:dyDescent="0.25">
      <c r="A39" s="20"/>
      <c r="B39" s="20"/>
      <c r="C39" s="20"/>
      <c r="D39" s="22"/>
      <c r="E39" s="20"/>
      <c r="F39" s="20"/>
      <c r="G39" s="20"/>
    </row>
    <row r="40" spans="1:7" ht="15.75" x14ac:dyDescent="0.25">
      <c r="A40" s="20"/>
      <c r="B40" s="20"/>
      <c r="C40" s="20"/>
      <c r="D40" s="22"/>
      <c r="E40" s="20"/>
      <c r="F40" s="20"/>
      <c r="G40" s="20"/>
    </row>
    <row r="41" spans="1:7" ht="15.75" x14ac:dyDescent="0.25">
      <c r="A41" s="20"/>
      <c r="B41" s="20"/>
      <c r="C41" s="20"/>
      <c r="D41" s="22"/>
      <c r="E41" s="20"/>
      <c r="F41" s="20"/>
      <c r="G41" s="20"/>
    </row>
  </sheetData>
  <protectedRanges>
    <protectedRange sqref="A33:G37" name="Firma"/>
    <protectedRange algorithmName="SHA-512" hashValue="EfuM75OxYYlPPr0UY+MtkUX4tvrGAqmm1y+w1rxwSe0n0ngf3SoQCMO5MnavFoE7SkF/ZNF0iErlsn2vdjoS/g==" saltValue="mLJWVwp6Ft7/S/i0xbc+xA==" spinCount="100000" sqref="B8" name="Proponente"/>
    <protectedRange algorithmName="SHA-512" hashValue="ZCGCsZBsuti+jNpq0zPDF7TJcNUKSC9UOPfyeHu6/iZZ4KM54hDGjg/wkL+h8IG2Vs+ED/T62OT2avFLotLyFw==" saltValue="/cGMZahkX9SqIv/qJhV3zw==" spinCount="100000" sqref="D13:D17 G13:G17" name="Oferta despacho"/>
  </protectedRanges>
  <mergeCells count="17">
    <mergeCell ref="A5:G6"/>
    <mergeCell ref="B8:G8"/>
    <mergeCell ref="C11:C17"/>
    <mergeCell ref="F11:F17"/>
    <mergeCell ref="A29:G29"/>
    <mergeCell ref="A21:G21"/>
    <mergeCell ref="A22:G22"/>
    <mergeCell ref="A23:G23"/>
    <mergeCell ref="A24:G24"/>
    <mergeCell ref="A25:G25"/>
    <mergeCell ref="A26:G26"/>
    <mergeCell ref="A27:G27"/>
    <mergeCell ref="A30:G30"/>
    <mergeCell ref="A31:G31"/>
    <mergeCell ref="A33:D33"/>
    <mergeCell ref="A36:D36"/>
    <mergeCell ref="A37:D37"/>
  </mergeCells>
  <conditionalFormatting sqref="G18">
    <cfRule type="containsText" dxfId="1" priority="1" operator="containsText" text="No cumple con la relación requerida para ofertar">
      <formula>NOT(ISERROR(SEARCH("No cumple con la relación requerida para ofertar",G18)))</formula>
    </cfRule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60CFD8-2E7C-4E29-AAE7-1CD768EFF6DF}">
  <dimension ref="A1:AG24"/>
  <sheetViews>
    <sheetView topLeftCell="A10" zoomScale="70" zoomScaleNormal="70" workbookViewId="0">
      <selection activeCell="D34" sqref="D34"/>
    </sheetView>
  </sheetViews>
  <sheetFormatPr baseColWidth="10" defaultRowHeight="15" x14ac:dyDescent="0.25"/>
  <cols>
    <col min="28" max="29" width="15" bestFit="1" customWidth="1"/>
    <col min="31" max="31" width="18.28515625" customWidth="1"/>
    <col min="32" max="32" width="19.28515625" customWidth="1"/>
    <col min="33" max="38" width="18.28515625" customWidth="1"/>
  </cols>
  <sheetData>
    <row r="1" spans="1:33" ht="15.75" thickBot="1" x14ac:dyDescent="0.3"/>
    <row r="2" spans="1:33" ht="45.75" thickBot="1" x14ac:dyDescent="0.3">
      <c r="A2" s="66" t="s">
        <v>0</v>
      </c>
      <c r="B2" s="67"/>
      <c r="C2" s="67"/>
      <c r="D2" s="67"/>
      <c r="E2" s="68"/>
      <c r="AF2" s="1" t="s">
        <v>1</v>
      </c>
      <c r="AG2" s="1" t="s">
        <v>2</v>
      </c>
    </row>
    <row r="3" spans="1:33" ht="15.75" thickBot="1" x14ac:dyDescent="0.3">
      <c r="A3" s="2" t="s">
        <v>3</v>
      </c>
      <c r="B3" s="3" t="s">
        <v>4</v>
      </c>
      <c r="C3" s="4" t="s">
        <v>5</v>
      </c>
      <c r="D3" s="5" t="s">
        <v>6</v>
      </c>
      <c r="E3" s="5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6" t="s">
        <v>14</v>
      </c>
      <c r="M3" s="6" t="s">
        <v>15</v>
      </c>
      <c r="N3" s="6" t="s">
        <v>16</v>
      </c>
      <c r="O3" s="6" t="s">
        <v>17</v>
      </c>
      <c r="P3" s="6" t="s">
        <v>18</v>
      </c>
      <c r="Q3" s="6" t="s">
        <v>19</v>
      </c>
      <c r="R3" s="6" t="s">
        <v>20</v>
      </c>
      <c r="S3" s="6" t="s">
        <v>21</v>
      </c>
      <c r="T3" s="6" t="s">
        <v>22</v>
      </c>
      <c r="U3" s="6" t="s">
        <v>23</v>
      </c>
      <c r="V3" s="6" t="s">
        <v>24</v>
      </c>
      <c r="W3" s="6" t="s">
        <v>25</v>
      </c>
      <c r="X3" s="6" t="s">
        <v>26</v>
      </c>
      <c r="Y3" s="6" t="s">
        <v>27</v>
      </c>
      <c r="Z3" s="6" t="s">
        <v>28</v>
      </c>
      <c r="AA3" s="6" t="s">
        <v>29</v>
      </c>
      <c r="AB3" s="69" t="s">
        <v>30</v>
      </c>
      <c r="AC3" s="70"/>
      <c r="AF3" s="7">
        <v>46174</v>
      </c>
      <c r="AG3" s="8">
        <f>AC4</f>
        <v>8640000</v>
      </c>
    </row>
    <row r="4" spans="1:33" ht="15.75" thickBot="1" x14ac:dyDescent="0.3">
      <c r="A4" s="60">
        <v>46174</v>
      </c>
      <c r="B4" s="9" t="s">
        <v>31</v>
      </c>
      <c r="C4" s="10">
        <v>4</v>
      </c>
      <c r="D4" s="11">
        <v>12000</v>
      </c>
      <c r="E4" s="11">
        <v>12000</v>
      </c>
      <c r="F4" s="11">
        <v>12000</v>
      </c>
      <c r="G4" s="11">
        <v>12000</v>
      </c>
      <c r="H4" s="11">
        <v>12000</v>
      </c>
      <c r="I4" s="11">
        <v>12000</v>
      </c>
      <c r="J4" s="11">
        <v>12000</v>
      </c>
      <c r="K4" s="11">
        <v>12000</v>
      </c>
      <c r="L4" s="11">
        <v>12000</v>
      </c>
      <c r="M4" s="11">
        <v>12000</v>
      </c>
      <c r="N4" s="11">
        <v>12000</v>
      </c>
      <c r="O4" s="11">
        <v>12000</v>
      </c>
      <c r="P4" s="11">
        <v>12000</v>
      </c>
      <c r="Q4" s="11">
        <v>12000</v>
      </c>
      <c r="R4" s="11">
        <v>12000</v>
      </c>
      <c r="S4" s="11">
        <v>12000</v>
      </c>
      <c r="T4" s="11">
        <v>12000</v>
      </c>
      <c r="U4" s="11">
        <v>12000</v>
      </c>
      <c r="V4" s="11">
        <v>12000</v>
      </c>
      <c r="W4" s="11">
        <v>12000</v>
      </c>
      <c r="X4" s="11">
        <v>12000</v>
      </c>
      <c r="Y4" s="11">
        <v>12000</v>
      </c>
      <c r="Z4" s="11">
        <v>12000</v>
      </c>
      <c r="AA4" s="11">
        <v>12000</v>
      </c>
      <c r="AB4" s="12">
        <f t="shared" ref="AB4:AB24" si="0">SUM(D4:AA4)*C4</f>
        <v>1152000</v>
      </c>
      <c r="AC4" s="63">
        <f>+AB4+AB5+AB6</f>
        <v>8640000</v>
      </c>
      <c r="AF4" s="7">
        <v>46204</v>
      </c>
      <c r="AG4" s="8">
        <f>AC7</f>
        <v>8928000</v>
      </c>
    </row>
    <row r="5" spans="1:33" ht="15.75" thickBot="1" x14ac:dyDescent="0.3">
      <c r="A5" s="61"/>
      <c r="B5" s="13" t="s">
        <v>32</v>
      </c>
      <c r="C5" s="14">
        <v>4</v>
      </c>
      <c r="D5" s="11">
        <v>12000</v>
      </c>
      <c r="E5" s="11">
        <v>12000</v>
      </c>
      <c r="F5" s="11">
        <v>12000</v>
      </c>
      <c r="G5" s="11">
        <v>12000</v>
      </c>
      <c r="H5" s="11">
        <v>12000</v>
      </c>
      <c r="I5" s="11">
        <v>12000</v>
      </c>
      <c r="J5" s="11">
        <v>12000</v>
      </c>
      <c r="K5" s="11">
        <v>12000</v>
      </c>
      <c r="L5" s="11">
        <v>12000</v>
      </c>
      <c r="M5" s="11">
        <v>12000</v>
      </c>
      <c r="N5" s="11">
        <v>12000</v>
      </c>
      <c r="O5" s="11">
        <v>12000</v>
      </c>
      <c r="P5" s="11">
        <v>12000</v>
      </c>
      <c r="Q5" s="11">
        <v>12000</v>
      </c>
      <c r="R5" s="11">
        <v>12000</v>
      </c>
      <c r="S5" s="11">
        <v>12000</v>
      </c>
      <c r="T5" s="11">
        <v>12000</v>
      </c>
      <c r="U5" s="11">
        <v>12000</v>
      </c>
      <c r="V5" s="11">
        <v>12000</v>
      </c>
      <c r="W5" s="11">
        <v>12000</v>
      </c>
      <c r="X5" s="11">
        <v>12000</v>
      </c>
      <c r="Y5" s="11">
        <v>12000</v>
      </c>
      <c r="Z5" s="11">
        <v>12000</v>
      </c>
      <c r="AA5" s="11">
        <v>12000</v>
      </c>
      <c r="AB5" s="12">
        <f t="shared" si="0"/>
        <v>1152000</v>
      </c>
      <c r="AC5" s="64"/>
      <c r="AF5" s="7">
        <v>46235</v>
      </c>
      <c r="AG5" s="8">
        <f>AC10</f>
        <v>8928000</v>
      </c>
    </row>
    <row r="6" spans="1:33" ht="15.75" thickBot="1" x14ac:dyDescent="0.3">
      <c r="A6" s="62"/>
      <c r="B6" s="13" t="s">
        <v>33</v>
      </c>
      <c r="C6" s="15">
        <v>22</v>
      </c>
      <c r="D6" s="11">
        <v>12000</v>
      </c>
      <c r="E6" s="11">
        <v>12000</v>
      </c>
      <c r="F6" s="11">
        <v>12000</v>
      </c>
      <c r="G6" s="11">
        <v>12000</v>
      </c>
      <c r="H6" s="11">
        <v>12000</v>
      </c>
      <c r="I6" s="11">
        <v>12000</v>
      </c>
      <c r="J6" s="11">
        <v>12000</v>
      </c>
      <c r="K6" s="11">
        <v>12000</v>
      </c>
      <c r="L6" s="11">
        <v>12000</v>
      </c>
      <c r="M6" s="11">
        <v>12000</v>
      </c>
      <c r="N6" s="11">
        <v>12000</v>
      </c>
      <c r="O6" s="11">
        <v>12000</v>
      </c>
      <c r="P6" s="11">
        <v>12000</v>
      </c>
      <c r="Q6" s="11">
        <v>12000</v>
      </c>
      <c r="R6" s="11">
        <v>12000</v>
      </c>
      <c r="S6" s="11">
        <v>12000</v>
      </c>
      <c r="T6" s="11">
        <v>12000</v>
      </c>
      <c r="U6" s="11">
        <v>12000</v>
      </c>
      <c r="V6" s="11">
        <v>12000</v>
      </c>
      <c r="W6" s="11">
        <v>12000</v>
      </c>
      <c r="X6" s="11">
        <v>12000</v>
      </c>
      <c r="Y6" s="11">
        <v>12000</v>
      </c>
      <c r="Z6" s="11">
        <v>12000</v>
      </c>
      <c r="AA6" s="11">
        <v>12000</v>
      </c>
      <c r="AB6" s="12">
        <f t="shared" si="0"/>
        <v>6336000</v>
      </c>
      <c r="AC6" s="65"/>
      <c r="AF6" s="7">
        <v>46266</v>
      </c>
      <c r="AG6" s="8">
        <f>AC13</f>
        <v>2520000</v>
      </c>
    </row>
    <row r="7" spans="1:33" ht="15.75" thickBot="1" x14ac:dyDescent="0.3">
      <c r="A7" s="60">
        <v>46204</v>
      </c>
      <c r="B7" s="9" t="s">
        <v>31</v>
      </c>
      <c r="C7" s="10">
        <v>4</v>
      </c>
      <c r="D7" s="11">
        <v>12000</v>
      </c>
      <c r="E7" s="11">
        <v>12000</v>
      </c>
      <c r="F7" s="11">
        <v>12000</v>
      </c>
      <c r="G7" s="11">
        <v>12000</v>
      </c>
      <c r="H7" s="11">
        <v>12000</v>
      </c>
      <c r="I7" s="11">
        <v>12000</v>
      </c>
      <c r="J7" s="11">
        <v>12000</v>
      </c>
      <c r="K7" s="11">
        <v>12000</v>
      </c>
      <c r="L7" s="11">
        <v>12000</v>
      </c>
      <c r="M7" s="11">
        <v>12000</v>
      </c>
      <c r="N7" s="11">
        <v>12000</v>
      </c>
      <c r="O7" s="11">
        <v>12000</v>
      </c>
      <c r="P7" s="11">
        <v>12000</v>
      </c>
      <c r="Q7" s="11">
        <v>12000</v>
      </c>
      <c r="R7" s="11">
        <v>12000</v>
      </c>
      <c r="S7" s="11">
        <v>12000</v>
      </c>
      <c r="T7" s="11">
        <v>12000</v>
      </c>
      <c r="U7" s="11">
        <v>12000</v>
      </c>
      <c r="V7" s="11">
        <v>12000</v>
      </c>
      <c r="W7" s="11">
        <v>12000</v>
      </c>
      <c r="X7" s="11">
        <v>12000</v>
      </c>
      <c r="Y7" s="11">
        <v>12000</v>
      </c>
      <c r="Z7" s="11">
        <v>12000</v>
      </c>
      <c r="AA7" s="11">
        <v>12000</v>
      </c>
      <c r="AB7" s="12">
        <f t="shared" si="0"/>
        <v>1152000</v>
      </c>
      <c r="AC7" s="63">
        <f>+AB7+AB8+AB9</f>
        <v>8928000</v>
      </c>
      <c r="AF7" s="7">
        <v>46296</v>
      </c>
      <c r="AG7" s="8">
        <f>AC16</f>
        <v>2604000</v>
      </c>
    </row>
    <row r="8" spans="1:33" ht="15.75" thickBot="1" x14ac:dyDescent="0.3">
      <c r="A8" s="61"/>
      <c r="B8" s="13" t="s">
        <v>32</v>
      </c>
      <c r="C8" s="14">
        <v>4</v>
      </c>
      <c r="D8" s="11">
        <v>12000</v>
      </c>
      <c r="E8" s="11">
        <v>12000</v>
      </c>
      <c r="F8" s="11">
        <v>12000</v>
      </c>
      <c r="G8" s="11">
        <v>12000</v>
      </c>
      <c r="H8" s="11">
        <v>12000</v>
      </c>
      <c r="I8" s="11">
        <v>12000</v>
      </c>
      <c r="J8" s="11">
        <v>12000</v>
      </c>
      <c r="K8" s="11">
        <v>12000</v>
      </c>
      <c r="L8" s="11">
        <v>12000</v>
      </c>
      <c r="M8" s="11">
        <v>12000</v>
      </c>
      <c r="N8" s="11">
        <v>12000</v>
      </c>
      <c r="O8" s="11">
        <v>12000</v>
      </c>
      <c r="P8" s="11">
        <v>12000</v>
      </c>
      <c r="Q8" s="11">
        <v>12000</v>
      </c>
      <c r="R8" s="11">
        <v>12000</v>
      </c>
      <c r="S8" s="11">
        <v>12000</v>
      </c>
      <c r="T8" s="11">
        <v>12000</v>
      </c>
      <c r="U8" s="11">
        <v>12000</v>
      </c>
      <c r="V8" s="11">
        <v>12000</v>
      </c>
      <c r="W8" s="11">
        <v>12000</v>
      </c>
      <c r="X8" s="11">
        <v>12000</v>
      </c>
      <c r="Y8" s="11">
        <v>12000</v>
      </c>
      <c r="Z8" s="11">
        <v>12000</v>
      </c>
      <c r="AA8" s="11">
        <v>12000</v>
      </c>
      <c r="AB8" s="12">
        <f t="shared" si="0"/>
        <v>1152000</v>
      </c>
      <c r="AC8" s="64"/>
      <c r="AF8" s="7">
        <v>46327</v>
      </c>
      <c r="AG8" s="8">
        <f>AC19</f>
        <v>2520000</v>
      </c>
    </row>
    <row r="9" spans="1:33" ht="15.75" thickBot="1" x14ac:dyDescent="0.3">
      <c r="A9" s="62"/>
      <c r="B9" s="13" t="s">
        <v>33</v>
      </c>
      <c r="C9" s="15">
        <v>23</v>
      </c>
      <c r="D9" s="11">
        <v>12000</v>
      </c>
      <c r="E9" s="11">
        <v>12000</v>
      </c>
      <c r="F9" s="11">
        <v>12000</v>
      </c>
      <c r="G9" s="11">
        <v>12000</v>
      </c>
      <c r="H9" s="11">
        <v>12000</v>
      </c>
      <c r="I9" s="11">
        <v>12000</v>
      </c>
      <c r="J9" s="11">
        <v>12000</v>
      </c>
      <c r="K9" s="11">
        <v>12000</v>
      </c>
      <c r="L9" s="11">
        <v>12000</v>
      </c>
      <c r="M9" s="11">
        <v>12000</v>
      </c>
      <c r="N9" s="11">
        <v>12000</v>
      </c>
      <c r="O9" s="11">
        <v>12000</v>
      </c>
      <c r="P9" s="11">
        <v>12000</v>
      </c>
      <c r="Q9" s="11">
        <v>12000</v>
      </c>
      <c r="R9" s="11">
        <v>12000</v>
      </c>
      <c r="S9" s="11">
        <v>12000</v>
      </c>
      <c r="T9" s="11">
        <v>12000</v>
      </c>
      <c r="U9" s="11">
        <v>12000</v>
      </c>
      <c r="V9" s="11">
        <v>12000</v>
      </c>
      <c r="W9" s="11">
        <v>12000</v>
      </c>
      <c r="X9" s="11">
        <v>12000</v>
      </c>
      <c r="Y9" s="11">
        <v>12000</v>
      </c>
      <c r="Z9" s="11">
        <v>12000</v>
      </c>
      <c r="AA9" s="11">
        <v>12000</v>
      </c>
      <c r="AB9" s="12">
        <f t="shared" si="0"/>
        <v>6624000</v>
      </c>
      <c r="AC9" s="65"/>
      <c r="AF9" s="7">
        <v>46357</v>
      </c>
      <c r="AG9" s="8">
        <f>AC22</f>
        <v>8928000</v>
      </c>
    </row>
    <row r="10" spans="1:33" ht="15.75" thickBot="1" x14ac:dyDescent="0.3">
      <c r="A10" s="60">
        <v>46235</v>
      </c>
      <c r="B10" s="9" t="s">
        <v>31</v>
      </c>
      <c r="C10" s="10">
        <v>5</v>
      </c>
      <c r="D10" s="11">
        <v>12000</v>
      </c>
      <c r="E10" s="11">
        <v>12000</v>
      </c>
      <c r="F10" s="11">
        <v>12000</v>
      </c>
      <c r="G10" s="11">
        <v>12000</v>
      </c>
      <c r="H10" s="11">
        <v>12000</v>
      </c>
      <c r="I10" s="11">
        <v>12000</v>
      </c>
      <c r="J10" s="11">
        <v>12000</v>
      </c>
      <c r="K10" s="11">
        <v>12000</v>
      </c>
      <c r="L10" s="11">
        <v>12000</v>
      </c>
      <c r="M10" s="11">
        <v>12000</v>
      </c>
      <c r="N10" s="11">
        <v>12000</v>
      </c>
      <c r="O10" s="11">
        <v>12000</v>
      </c>
      <c r="P10" s="11">
        <v>12000</v>
      </c>
      <c r="Q10" s="11">
        <v>12000</v>
      </c>
      <c r="R10" s="11">
        <v>12000</v>
      </c>
      <c r="S10" s="11">
        <v>12000</v>
      </c>
      <c r="T10" s="11">
        <v>12000</v>
      </c>
      <c r="U10" s="11">
        <v>12000</v>
      </c>
      <c r="V10" s="11">
        <v>12000</v>
      </c>
      <c r="W10" s="11">
        <v>12000</v>
      </c>
      <c r="X10" s="11">
        <v>12000</v>
      </c>
      <c r="Y10" s="11">
        <v>12000</v>
      </c>
      <c r="Z10" s="11">
        <v>12000</v>
      </c>
      <c r="AA10" s="11">
        <v>12000</v>
      </c>
      <c r="AB10" s="12">
        <f t="shared" si="0"/>
        <v>1440000</v>
      </c>
      <c r="AC10" s="63">
        <f>+AB10+AB11+AB12</f>
        <v>8928000</v>
      </c>
    </row>
    <row r="11" spans="1:33" ht="15.75" thickBot="1" x14ac:dyDescent="0.3">
      <c r="A11" s="61"/>
      <c r="B11" s="13" t="s">
        <v>32</v>
      </c>
      <c r="C11" s="14">
        <v>5</v>
      </c>
      <c r="D11" s="11">
        <v>12000</v>
      </c>
      <c r="E11" s="11">
        <v>12000</v>
      </c>
      <c r="F11" s="11">
        <v>12000</v>
      </c>
      <c r="G11" s="11">
        <v>12000</v>
      </c>
      <c r="H11" s="11">
        <v>12000</v>
      </c>
      <c r="I11" s="11">
        <v>12000</v>
      </c>
      <c r="J11" s="11">
        <v>12000</v>
      </c>
      <c r="K11" s="11">
        <v>12000</v>
      </c>
      <c r="L11" s="11">
        <v>12000</v>
      </c>
      <c r="M11" s="11">
        <v>12000</v>
      </c>
      <c r="N11" s="11">
        <v>12000</v>
      </c>
      <c r="O11" s="11">
        <v>12000</v>
      </c>
      <c r="P11" s="11">
        <v>12000</v>
      </c>
      <c r="Q11" s="11">
        <v>12000</v>
      </c>
      <c r="R11" s="11">
        <v>12000</v>
      </c>
      <c r="S11" s="11">
        <v>12000</v>
      </c>
      <c r="T11" s="11">
        <v>12000</v>
      </c>
      <c r="U11" s="11">
        <v>12000</v>
      </c>
      <c r="V11" s="11">
        <v>12000</v>
      </c>
      <c r="W11" s="11">
        <v>12000</v>
      </c>
      <c r="X11" s="11">
        <v>12000</v>
      </c>
      <c r="Y11" s="11">
        <v>12000</v>
      </c>
      <c r="Z11" s="11">
        <v>12000</v>
      </c>
      <c r="AA11" s="11">
        <v>12000</v>
      </c>
      <c r="AB11" s="12">
        <f t="shared" si="0"/>
        <v>1440000</v>
      </c>
      <c r="AC11" s="64"/>
    </row>
    <row r="12" spans="1:33" ht="15.75" thickBot="1" x14ac:dyDescent="0.3">
      <c r="A12" s="62"/>
      <c r="B12" s="13" t="s">
        <v>33</v>
      </c>
      <c r="C12" s="15">
        <v>21</v>
      </c>
      <c r="D12" s="11">
        <v>12000</v>
      </c>
      <c r="E12" s="11">
        <v>12000</v>
      </c>
      <c r="F12" s="11">
        <v>12000</v>
      </c>
      <c r="G12" s="11">
        <v>12000</v>
      </c>
      <c r="H12" s="11">
        <v>12000</v>
      </c>
      <c r="I12" s="11">
        <v>12000</v>
      </c>
      <c r="J12" s="11">
        <v>12000</v>
      </c>
      <c r="K12" s="11">
        <v>12000</v>
      </c>
      <c r="L12" s="11">
        <v>12000</v>
      </c>
      <c r="M12" s="11">
        <v>12000</v>
      </c>
      <c r="N12" s="11">
        <v>12000</v>
      </c>
      <c r="O12" s="11">
        <v>12000</v>
      </c>
      <c r="P12" s="11">
        <v>12000</v>
      </c>
      <c r="Q12" s="11">
        <v>12000</v>
      </c>
      <c r="R12" s="11">
        <v>12000</v>
      </c>
      <c r="S12" s="11">
        <v>12000</v>
      </c>
      <c r="T12" s="11">
        <v>12000</v>
      </c>
      <c r="U12" s="11">
        <v>12000</v>
      </c>
      <c r="V12" s="11">
        <v>12000</v>
      </c>
      <c r="W12" s="11">
        <v>12000</v>
      </c>
      <c r="X12" s="11">
        <v>12000</v>
      </c>
      <c r="Y12" s="11">
        <v>12000</v>
      </c>
      <c r="Z12" s="11">
        <v>12000</v>
      </c>
      <c r="AA12" s="11">
        <v>12000</v>
      </c>
      <c r="AB12" s="12">
        <f t="shared" si="0"/>
        <v>6048000</v>
      </c>
      <c r="AC12" s="65"/>
    </row>
    <row r="13" spans="1:33" ht="15.75" thickBot="1" x14ac:dyDescent="0.3">
      <c r="A13" s="60">
        <v>46266</v>
      </c>
      <c r="B13" s="9" t="s">
        <v>31</v>
      </c>
      <c r="C13" s="10">
        <v>4</v>
      </c>
      <c r="D13" s="11">
        <v>3500</v>
      </c>
      <c r="E13" s="11">
        <v>3500</v>
      </c>
      <c r="F13" s="11">
        <v>3500</v>
      </c>
      <c r="G13" s="11">
        <v>3500</v>
      </c>
      <c r="H13" s="11">
        <v>3500</v>
      </c>
      <c r="I13" s="11">
        <v>3500</v>
      </c>
      <c r="J13" s="11">
        <v>3500</v>
      </c>
      <c r="K13" s="11">
        <v>3500</v>
      </c>
      <c r="L13" s="11">
        <v>3500</v>
      </c>
      <c r="M13" s="11">
        <v>3500</v>
      </c>
      <c r="N13" s="11">
        <v>3500</v>
      </c>
      <c r="O13" s="11">
        <v>3500</v>
      </c>
      <c r="P13" s="11">
        <v>3500</v>
      </c>
      <c r="Q13" s="11">
        <v>3500</v>
      </c>
      <c r="R13" s="11">
        <v>3500</v>
      </c>
      <c r="S13" s="11">
        <v>3500</v>
      </c>
      <c r="T13" s="11">
        <v>3500</v>
      </c>
      <c r="U13" s="11">
        <v>3500</v>
      </c>
      <c r="V13" s="11">
        <v>3500</v>
      </c>
      <c r="W13" s="11">
        <v>3500</v>
      </c>
      <c r="X13" s="11">
        <v>3500</v>
      </c>
      <c r="Y13" s="11">
        <v>3500</v>
      </c>
      <c r="Z13" s="11">
        <v>3500</v>
      </c>
      <c r="AA13" s="11">
        <v>3500</v>
      </c>
      <c r="AB13" s="12">
        <f t="shared" si="0"/>
        <v>336000</v>
      </c>
      <c r="AC13" s="63">
        <f>+AB13+AB14+AB15</f>
        <v>2520000</v>
      </c>
    </row>
    <row r="14" spans="1:33" ht="15.75" thickBot="1" x14ac:dyDescent="0.3">
      <c r="A14" s="61"/>
      <c r="B14" s="13" t="s">
        <v>32</v>
      </c>
      <c r="C14" s="14">
        <v>4</v>
      </c>
      <c r="D14" s="11">
        <v>3500</v>
      </c>
      <c r="E14" s="11">
        <v>3500</v>
      </c>
      <c r="F14" s="11">
        <v>3500</v>
      </c>
      <c r="G14" s="11">
        <v>3500</v>
      </c>
      <c r="H14" s="11">
        <v>3500</v>
      </c>
      <c r="I14" s="11">
        <v>3500</v>
      </c>
      <c r="J14" s="11">
        <v>3500</v>
      </c>
      <c r="K14" s="11">
        <v>3500</v>
      </c>
      <c r="L14" s="11">
        <v>3500</v>
      </c>
      <c r="M14" s="11">
        <v>3500</v>
      </c>
      <c r="N14" s="11">
        <v>3500</v>
      </c>
      <c r="O14" s="11">
        <v>3500</v>
      </c>
      <c r="P14" s="11">
        <v>3500</v>
      </c>
      <c r="Q14" s="11">
        <v>3500</v>
      </c>
      <c r="R14" s="11">
        <v>3500</v>
      </c>
      <c r="S14" s="11">
        <v>3500</v>
      </c>
      <c r="T14" s="11">
        <v>3500</v>
      </c>
      <c r="U14" s="11">
        <v>3500</v>
      </c>
      <c r="V14" s="11">
        <v>3500</v>
      </c>
      <c r="W14" s="11">
        <v>3500</v>
      </c>
      <c r="X14" s="11">
        <v>3500</v>
      </c>
      <c r="Y14" s="11">
        <v>3500</v>
      </c>
      <c r="Z14" s="11">
        <v>3500</v>
      </c>
      <c r="AA14" s="11">
        <v>3500</v>
      </c>
      <c r="AB14" s="12">
        <f t="shared" si="0"/>
        <v>336000</v>
      </c>
      <c r="AC14" s="64"/>
    </row>
    <row r="15" spans="1:33" ht="15.75" thickBot="1" x14ac:dyDescent="0.3">
      <c r="A15" s="62"/>
      <c r="B15" s="13" t="s">
        <v>33</v>
      </c>
      <c r="C15" s="15">
        <v>22</v>
      </c>
      <c r="D15" s="11">
        <v>3500</v>
      </c>
      <c r="E15" s="11">
        <v>3500</v>
      </c>
      <c r="F15" s="11">
        <v>3500</v>
      </c>
      <c r="G15" s="11">
        <v>3500</v>
      </c>
      <c r="H15" s="11">
        <v>3500</v>
      </c>
      <c r="I15" s="11">
        <v>3500</v>
      </c>
      <c r="J15" s="11">
        <v>3500</v>
      </c>
      <c r="K15" s="11">
        <v>3500</v>
      </c>
      <c r="L15" s="11">
        <v>3500</v>
      </c>
      <c r="M15" s="11">
        <v>3500</v>
      </c>
      <c r="N15" s="11">
        <v>3500</v>
      </c>
      <c r="O15" s="11">
        <v>3500</v>
      </c>
      <c r="P15" s="11">
        <v>3500</v>
      </c>
      <c r="Q15" s="11">
        <v>3500</v>
      </c>
      <c r="R15" s="11">
        <v>3500</v>
      </c>
      <c r="S15" s="11">
        <v>3500</v>
      </c>
      <c r="T15" s="11">
        <v>3500</v>
      </c>
      <c r="U15" s="11">
        <v>3500</v>
      </c>
      <c r="V15" s="11">
        <v>3500</v>
      </c>
      <c r="W15" s="11">
        <v>3500</v>
      </c>
      <c r="X15" s="11">
        <v>3500</v>
      </c>
      <c r="Y15" s="11">
        <v>3500</v>
      </c>
      <c r="Z15" s="11">
        <v>3500</v>
      </c>
      <c r="AA15" s="11">
        <v>3500</v>
      </c>
      <c r="AB15" s="12">
        <f t="shared" si="0"/>
        <v>1848000</v>
      </c>
      <c r="AC15" s="65"/>
    </row>
    <row r="16" spans="1:33" ht="15.75" thickBot="1" x14ac:dyDescent="0.3">
      <c r="A16" s="60">
        <v>46296</v>
      </c>
      <c r="B16" s="9" t="s">
        <v>31</v>
      </c>
      <c r="C16" s="10">
        <v>5</v>
      </c>
      <c r="D16" s="11">
        <v>3500</v>
      </c>
      <c r="E16" s="11">
        <v>3500</v>
      </c>
      <c r="F16" s="11">
        <v>3500</v>
      </c>
      <c r="G16" s="11">
        <v>3500</v>
      </c>
      <c r="H16" s="11">
        <v>3500</v>
      </c>
      <c r="I16" s="11">
        <v>3500</v>
      </c>
      <c r="J16" s="11">
        <v>3500</v>
      </c>
      <c r="K16" s="11">
        <v>3500</v>
      </c>
      <c r="L16" s="11">
        <v>3500</v>
      </c>
      <c r="M16" s="11">
        <v>3500</v>
      </c>
      <c r="N16" s="11">
        <v>3500</v>
      </c>
      <c r="O16" s="11">
        <v>3500</v>
      </c>
      <c r="P16" s="11">
        <v>3500</v>
      </c>
      <c r="Q16" s="11">
        <v>3500</v>
      </c>
      <c r="R16" s="11">
        <v>3500</v>
      </c>
      <c r="S16" s="11">
        <v>3500</v>
      </c>
      <c r="T16" s="11">
        <v>3500</v>
      </c>
      <c r="U16" s="11">
        <v>3500</v>
      </c>
      <c r="V16" s="11">
        <v>3500</v>
      </c>
      <c r="W16" s="11">
        <v>3500</v>
      </c>
      <c r="X16" s="11">
        <v>3500</v>
      </c>
      <c r="Y16" s="11">
        <v>3500</v>
      </c>
      <c r="Z16" s="11">
        <v>3500</v>
      </c>
      <c r="AA16" s="11">
        <v>3500</v>
      </c>
      <c r="AB16" s="12">
        <f t="shared" si="0"/>
        <v>420000</v>
      </c>
      <c r="AC16" s="63">
        <f>+AB16+AB17+AB18</f>
        <v>2604000</v>
      </c>
    </row>
    <row r="17" spans="1:29" ht="15.75" thickBot="1" x14ac:dyDescent="0.3">
      <c r="A17" s="61"/>
      <c r="B17" s="13" t="s">
        <v>32</v>
      </c>
      <c r="C17" s="14">
        <v>4</v>
      </c>
      <c r="D17" s="11">
        <v>3500</v>
      </c>
      <c r="E17" s="11">
        <v>3500</v>
      </c>
      <c r="F17" s="11">
        <v>3500</v>
      </c>
      <c r="G17" s="11">
        <v>3500</v>
      </c>
      <c r="H17" s="11">
        <v>3500</v>
      </c>
      <c r="I17" s="11">
        <v>3500</v>
      </c>
      <c r="J17" s="11">
        <v>3500</v>
      </c>
      <c r="K17" s="11">
        <v>3500</v>
      </c>
      <c r="L17" s="11">
        <v>3500</v>
      </c>
      <c r="M17" s="11">
        <v>3500</v>
      </c>
      <c r="N17" s="11">
        <v>3500</v>
      </c>
      <c r="O17" s="11">
        <v>3500</v>
      </c>
      <c r="P17" s="11">
        <v>3500</v>
      </c>
      <c r="Q17" s="11">
        <v>3500</v>
      </c>
      <c r="R17" s="11">
        <v>3500</v>
      </c>
      <c r="S17" s="11">
        <v>3500</v>
      </c>
      <c r="T17" s="11">
        <v>3500</v>
      </c>
      <c r="U17" s="11">
        <v>3500</v>
      </c>
      <c r="V17" s="11">
        <v>3500</v>
      </c>
      <c r="W17" s="11">
        <v>3500</v>
      </c>
      <c r="X17" s="11">
        <v>3500</v>
      </c>
      <c r="Y17" s="11">
        <v>3500</v>
      </c>
      <c r="Z17" s="11">
        <v>3500</v>
      </c>
      <c r="AA17" s="11">
        <v>3500</v>
      </c>
      <c r="AB17" s="12">
        <f t="shared" si="0"/>
        <v>336000</v>
      </c>
      <c r="AC17" s="64"/>
    </row>
    <row r="18" spans="1:29" ht="15.75" thickBot="1" x14ac:dyDescent="0.3">
      <c r="A18" s="62"/>
      <c r="B18" s="13" t="s">
        <v>33</v>
      </c>
      <c r="C18" s="15">
        <v>22</v>
      </c>
      <c r="D18" s="11">
        <v>3500</v>
      </c>
      <c r="E18" s="11">
        <v>3500</v>
      </c>
      <c r="F18" s="11">
        <v>3500</v>
      </c>
      <c r="G18" s="11">
        <v>3500</v>
      </c>
      <c r="H18" s="11">
        <v>3500</v>
      </c>
      <c r="I18" s="11">
        <v>3500</v>
      </c>
      <c r="J18" s="11">
        <v>3500</v>
      </c>
      <c r="K18" s="11">
        <v>3500</v>
      </c>
      <c r="L18" s="11">
        <v>3500</v>
      </c>
      <c r="M18" s="11">
        <v>3500</v>
      </c>
      <c r="N18" s="11">
        <v>3500</v>
      </c>
      <c r="O18" s="11">
        <v>3500</v>
      </c>
      <c r="P18" s="11">
        <v>3500</v>
      </c>
      <c r="Q18" s="11">
        <v>3500</v>
      </c>
      <c r="R18" s="11">
        <v>3500</v>
      </c>
      <c r="S18" s="11">
        <v>3500</v>
      </c>
      <c r="T18" s="11">
        <v>3500</v>
      </c>
      <c r="U18" s="11">
        <v>3500</v>
      </c>
      <c r="V18" s="11">
        <v>3500</v>
      </c>
      <c r="W18" s="11">
        <v>3500</v>
      </c>
      <c r="X18" s="11">
        <v>3500</v>
      </c>
      <c r="Y18" s="11">
        <v>3500</v>
      </c>
      <c r="Z18" s="11">
        <v>3500</v>
      </c>
      <c r="AA18" s="11">
        <v>3500</v>
      </c>
      <c r="AB18" s="12">
        <f t="shared" si="0"/>
        <v>1848000</v>
      </c>
      <c r="AC18" s="65"/>
    </row>
    <row r="19" spans="1:29" ht="15.75" thickBot="1" x14ac:dyDescent="0.3">
      <c r="A19" s="60">
        <v>46327</v>
      </c>
      <c r="B19" s="9" t="s">
        <v>31</v>
      </c>
      <c r="C19" s="10">
        <v>4</v>
      </c>
      <c r="D19" s="11">
        <v>3500</v>
      </c>
      <c r="E19" s="11">
        <v>3500</v>
      </c>
      <c r="F19" s="11">
        <v>3500</v>
      </c>
      <c r="G19" s="11">
        <v>3500</v>
      </c>
      <c r="H19" s="11">
        <v>3500</v>
      </c>
      <c r="I19" s="11">
        <v>3500</v>
      </c>
      <c r="J19" s="11">
        <v>3500</v>
      </c>
      <c r="K19" s="11">
        <v>3500</v>
      </c>
      <c r="L19" s="11">
        <v>3500</v>
      </c>
      <c r="M19" s="11">
        <v>3500</v>
      </c>
      <c r="N19" s="11">
        <v>3500</v>
      </c>
      <c r="O19" s="11">
        <v>3500</v>
      </c>
      <c r="P19" s="11">
        <v>3500</v>
      </c>
      <c r="Q19" s="11">
        <v>3500</v>
      </c>
      <c r="R19" s="11">
        <v>3500</v>
      </c>
      <c r="S19" s="11">
        <v>3500</v>
      </c>
      <c r="T19" s="11">
        <v>3500</v>
      </c>
      <c r="U19" s="11">
        <v>3500</v>
      </c>
      <c r="V19" s="11">
        <v>3500</v>
      </c>
      <c r="W19" s="11">
        <v>3500</v>
      </c>
      <c r="X19" s="11">
        <v>3500</v>
      </c>
      <c r="Y19" s="11">
        <v>3500</v>
      </c>
      <c r="Z19" s="11">
        <v>3500</v>
      </c>
      <c r="AA19" s="11">
        <v>3500</v>
      </c>
      <c r="AB19" s="12">
        <f t="shared" si="0"/>
        <v>336000</v>
      </c>
      <c r="AC19" s="63">
        <f>+AB19+AB20+AB21</f>
        <v>2520000</v>
      </c>
    </row>
    <row r="20" spans="1:29" ht="15.75" thickBot="1" x14ac:dyDescent="0.3">
      <c r="A20" s="61"/>
      <c r="B20" s="13" t="s">
        <v>32</v>
      </c>
      <c r="C20" s="14">
        <v>5</v>
      </c>
      <c r="D20" s="11">
        <v>3500</v>
      </c>
      <c r="E20" s="11">
        <v>3500</v>
      </c>
      <c r="F20" s="11">
        <v>3500</v>
      </c>
      <c r="G20" s="11">
        <v>3500</v>
      </c>
      <c r="H20" s="11">
        <v>3500</v>
      </c>
      <c r="I20" s="11">
        <v>3500</v>
      </c>
      <c r="J20" s="11">
        <v>3500</v>
      </c>
      <c r="K20" s="11">
        <v>3500</v>
      </c>
      <c r="L20" s="11">
        <v>3500</v>
      </c>
      <c r="M20" s="11">
        <v>3500</v>
      </c>
      <c r="N20" s="11">
        <v>3500</v>
      </c>
      <c r="O20" s="11">
        <v>3500</v>
      </c>
      <c r="P20" s="11">
        <v>3500</v>
      </c>
      <c r="Q20" s="11">
        <v>3500</v>
      </c>
      <c r="R20" s="11">
        <v>3500</v>
      </c>
      <c r="S20" s="11">
        <v>3500</v>
      </c>
      <c r="T20" s="11">
        <v>3500</v>
      </c>
      <c r="U20" s="11">
        <v>3500</v>
      </c>
      <c r="V20" s="11">
        <v>3500</v>
      </c>
      <c r="W20" s="11">
        <v>3500</v>
      </c>
      <c r="X20" s="11">
        <v>3500</v>
      </c>
      <c r="Y20" s="11">
        <v>3500</v>
      </c>
      <c r="Z20" s="11">
        <v>3500</v>
      </c>
      <c r="AA20" s="11">
        <v>3500</v>
      </c>
      <c r="AB20" s="12">
        <f t="shared" si="0"/>
        <v>420000</v>
      </c>
      <c r="AC20" s="64"/>
    </row>
    <row r="21" spans="1:29" ht="15.75" thickBot="1" x14ac:dyDescent="0.3">
      <c r="A21" s="62"/>
      <c r="B21" s="13" t="s">
        <v>33</v>
      </c>
      <c r="C21" s="15">
        <v>21</v>
      </c>
      <c r="D21" s="11">
        <v>3500</v>
      </c>
      <c r="E21" s="11">
        <v>3500</v>
      </c>
      <c r="F21" s="11">
        <v>3500</v>
      </c>
      <c r="G21" s="11">
        <v>3500</v>
      </c>
      <c r="H21" s="11">
        <v>3500</v>
      </c>
      <c r="I21" s="11">
        <v>3500</v>
      </c>
      <c r="J21" s="11">
        <v>3500</v>
      </c>
      <c r="K21" s="11">
        <v>3500</v>
      </c>
      <c r="L21" s="11">
        <v>3500</v>
      </c>
      <c r="M21" s="11">
        <v>3500</v>
      </c>
      <c r="N21" s="11">
        <v>3500</v>
      </c>
      <c r="O21" s="11">
        <v>3500</v>
      </c>
      <c r="P21" s="11">
        <v>3500</v>
      </c>
      <c r="Q21" s="11">
        <v>3500</v>
      </c>
      <c r="R21" s="11">
        <v>3500</v>
      </c>
      <c r="S21" s="11">
        <v>3500</v>
      </c>
      <c r="T21" s="11">
        <v>3500</v>
      </c>
      <c r="U21" s="11">
        <v>3500</v>
      </c>
      <c r="V21" s="11">
        <v>3500</v>
      </c>
      <c r="W21" s="11">
        <v>3500</v>
      </c>
      <c r="X21" s="11">
        <v>3500</v>
      </c>
      <c r="Y21" s="11">
        <v>3500</v>
      </c>
      <c r="Z21" s="11">
        <v>3500</v>
      </c>
      <c r="AA21" s="11">
        <v>3500</v>
      </c>
      <c r="AB21" s="12">
        <f t="shared" si="0"/>
        <v>1764000</v>
      </c>
      <c r="AC21" s="65"/>
    </row>
    <row r="22" spans="1:29" ht="15.75" thickBot="1" x14ac:dyDescent="0.3">
      <c r="A22" s="60">
        <v>46357</v>
      </c>
      <c r="B22" s="16" t="s">
        <v>31</v>
      </c>
      <c r="C22" s="17">
        <v>4</v>
      </c>
      <c r="D22" s="11">
        <v>12000</v>
      </c>
      <c r="E22" s="11">
        <v>12000</v>
      </c>
      <c r="F22" s="11">
        <v>12000</v>
      </c>
      <c r="G22" s="11">
        <v>12000</v>
      </c>
      <c r="H22" s="11">
        <v>12000</v>
      </c>
      <c r="I22" s="11">
        <v>12000</v>
      </c>
      <c r="J22" s="11">
        <v>12000</v>
      </c>
      <c r="K22" s="11">
        <v>12000</v>
      </c>
      <c r="L22" s="11">
        <v>12000</v>
      </c>
      <c r="M22" s="11">
        <v>12000</v>
      </c>
      <c r="N22" s="11">
        <v>12000</v>
      </c>
      <c r="O22" s="11">
        <v>12000</v>
      </c>
      <c r="P22" s="11">
        <v>12000</v>
      </c>
      <c r="Q22" s="11">
        <v>12000</v>
      </c>
      <c r="R22" s="11">
        <v>12000</v>
      </c>
      <c r="S22" s="11">
        <v>12000</v>
      </c>
      <c r="T22" s="11">
        <v>12000</v>
      </c>
      <c r="U22" s="11">
        <v>12000</v>
      </c>
      <c r="V22" s="11">
        <v>12000</v>
      </c>
      <c r="W22" s="11">
        <v>12000</v>
      </c>
      <c r="X22" s="11">
        <v>12000</v>
      </c>
      <c r="Y22" s="11">
        <v>12000</v>
      </c>
      <c r="Z22" s="11">
        <v>12000</v>
      </c>
      <c r="AA22" s="11">
        <v>12000</v>
      </c>
      <c r="AB22" s="12">
        <f t="shared" si="0"/>
        <v>1152000</v>
      </c>
      <c r="AC22" s="63">
        <f>+AB22+AB23+AB24</f>
        <v>8928000</v>
      </c>
    </row>
    <row r="23" spans="1:29" ht="15.75" thickBot="1" x14ac:dyDescent="0.3">
      <c r="A23" s="61"/>
      <c r="B23" s="18" t="s">
        <v>32</v>
      </c>
      <c r="C23" s="18">
        <v>4</v>
      </c>
      <c r="D23" s="11">
        <v>12000</v>
      </c>
      <c r="E23" s="11">
        <v>12000</v>
      </c>
      <c r="F23" s="11">
        <v>12000</v>
      </c>
      <c r="G23" s="11">
        <v>12000</v>
      </c>
      <c r="H23" s="11">
        <v>12000</v>
      </c>
      <c r="I23" s="11">
        <v>12000</v>
      </c>
      <c r="J23" s="11">
        <v>12000</v>
      </c>
      <c r="K23" s="11">
        <v>12000</v>
      </c>
      <c r="L23" s="11">
        <v>12000</v>
      </c>
      <c r="M23" s="11">
        <v>12000</v>
      </c>
      <c r="N23" s="11">
        <v>12000</v>
      </c>
      <c r="O23" s="11">
        <v>12000</v>
      </c>
      <c r="P23" s="11">
        <v>12000</v>
      </c>
      <c r="Q23" s="11">
        <v>12000</v>
      </c>
      <c r="R23" s="11">
        <v>12000</v>
      </c>
      <c r="S23" s="11">
        <v>12000</v>
      </c>
      <c r="T23" s="11">
        <v>12000</v>
      </c>
      <c r="U23" s="11">
        <v>12000</v>
      </c>
      <c r="V23" s="11">
        <v>12000</v>
      </c>
      <c r="W23" s="11">
        <v>12000</v>
      </c>
      <c r="X23" s="11">
        <v>12000</v>
      </c>
      <c r="Y23" s="11">
        <v>12000</v>
      </c>
      <c r="Z23" s="11">
        <v>12000</v>
      </c>
      <c r="AA23" s="11">
        <v>12000</v>
      </c>
      <c r="AB23" s="12">
        <f t="shared" si="0"/>
        <v>1152000</v>
      </c>
      <c r="AC23" s="64"/>
    </row>
    <row r="24" spans="1:29" ht="15.75" thickBot="1" x14ac:dyDescent="0.3">
      <c r="A24" s="62"/>
      <c r="B24" s="19" t="s">
        <v>33</v>
      </c>
      <c r="C24" s="19">
        <v>23</v>
      </c>
      <c r="D24" s="11">
        <v>12000</v>
      </c>
      <c r="E24" s="11">
        <v>12000</v>
      </c>
      <c r="F24" s="11">
        <v>12000</v>
      </c>
      <c r="G24" s="11">
        <v>12000</v>
      </c>
      <c r="H24" s="11">
        <v>12000</v>
      </c>
      <c r="I24" s="11">
        <v>12000</v>
      </c>
      <c r="J24" s="11">
        <v>12000</v>
      </c>
      <c r="K24" s="11">
        <v>12000</v>
      </c>
      <c r="L24" s="11">
        <v>12000</v>
      </c>
      <c r="M24" s="11">
        <v>12000</v>
      </c>
      <c r="N24" s="11">
        <v>12000</v>
      </c>
      <c r="O24" s="11">
        <v>12000</v>
      </c>
      <c r="P24" s="11">
        <v>12000</v>
      </c>
      <c r="Q24" s="11">
        <v>12000</v>
      </c>
      <c r="R24" s="11">
        <v>12000</v>
      </c>
      <c r="S24" s="11">
        <v>12000</v>
      </c>
      <c r="T24" s="11">
        <v>12000</v>
      </c>
      <c r="U24" s="11">
        <v>12000</v>
      </c>
      <c r="V24" s="11">
        <v>12000</v>
      </c>
      <c r="W24" s="11">
        <v>12000</v>
      </c>
      <c r="X24" s="11">
        <v>12000</v>
      </c>
      <c r="Y24" s="11">
        <v>12000</v>
      </c>
      <c r="Z24" s="11">
        <v>12000</v>
      </c>
      <c r="AA24" s="11">
        <v>12000</v>
      </c>
      <c r="AB24" s="12">
        <f t="shared" si="0"/>
        <v>6624000</v>
      </c>
      <c r="AC24" s="65"/>
    </row>
  </sheetData>
  <mergeCells count="16">
    <mergeCell ref="A2:E2"/>
    <mergeCell ref="AB3:AC3"/>
    <mergeCell ref="A4:A6"/>
    <mergeCell ref="AC4:AC6"/>
    <mergeCell ref="A7:A9"/>
    <mergeCell ref="AC7:AC9"/>
    <mergeCell ref="A19:A21"/>
    <mergeCell ref="AC19:AC21"/>
    <mergeCell ref="A22:A24"/>
    <mergeCell ref="AC22:AC24"/>
    <mergeCell ref="A10:A12"/>
    <mergeCell ref="AC10:AC12"/>
    <mergeCell ref="A13:A15"/>
    <mergeCell ref="AC13:AC15"/>
    <mergeCell ref="A16:A18"/>
    <mergeCell ref="AC16:AC1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7D821E-4BF8-4B43-BF6B-AEB823DC1A6A}">
  <dimension ref="A1:K41"/>
  <sheetViews>
    <sheetView tabSelected="1" topLeftCell="A16" zoomScale="80" zoomScaleNormal="80" workbookViewId="0">
      <selection activeCell="B11" sqref="B11:B17"/>
    </sheetView>
  </sheetViews>
  <sheetFormatPr baseColWidth="10" defaultRowHeight="15" x14ac:dyDescent="0.25"/>
  <cols>
    <col min="2" max="2" width="23.140625" bestFit="1" customWidth="1"/>
    <col min="3" max="3" width="16.85546875" customWidth="1"/>
    <col min="4" max="4" width="17.140625" customWidth="1"/>
    <col min="5" max="5" width="18.42578125" customWidth="1"/>
    <col min="7" max="7" width="70.140625" customWidth="1"/>
    <col min="11" max="11" width="11.42578125" bestFit="1" customWidth="1"/>
  </cols>
  <sheetData>
    <row r="1" spans="1:11" ht="15.75" x14ac:dyDescent="0.25">
      <c r="A1" s="20"/>
      <c r="B1" s="21"/>
      <c r="C1" s="21"/>
      <c r="D1" s="22"/>
      <c r="E1" s="21"/>
      <c r="F1" s="21"/>
      <c r="G1" s="23"/>
    </row>
    <row r="2" spans="1:11" ht="15.75" x14ac:dyDescent="0.25">
      <c r="A2" s="20"/>
      <c r="B2" s="21"/>
      <c r="C2" s="21"/>
      <c r="D2" s="22"/>
      <c r="E2" s="21"/>
      <c r="F2" s="21"/>
      <c r="G2" s="23"/>
    </row>
    <row r="3" spans="1:11" ht="15.75" x14ac:dyDescent="0.25">
      <c r="A3" s="20"/>
      <c r="B3" s="21"/>
      <c r="C3" s="21"/>
      <c r="D3" s="22"/>
      <c r="E3" s="21"/>
      <c r="F3" s="21"/>
      <c r="G3" s="23"/>
    </row>
    <row r="4" spans="1:11" ht="15.75" x14ac:dyDescent="0.25">
      <c r="A4" s="20"/>
      <c r="B4" s="21"/>
      <c r="C4" s="21"/>
      <c r="D4" s="22"/>
      <c r="E4" s="21"/>
      <c r="F4" s="21"/>
      <c r="G4" s="23"/>
    </row>
    <row r="5" spans="1:11" x14ac:dyDescent="0.25">
      <c r="A5" s="75" t="s">
        <v>52</v>
      </c>
      <c r="B5" s="75"/>
      <c r="C5" s="75"/>
      <c r="D5" s="75"/>
      <c r="E5" s="75"/>
      <c r="F5" s="75"/>
      <c r="G5" s="75"/>
    </row>
    <row r="6" spans="1:11" x14ac:dyDescent="0.25">
      <c r="A6" s="75"/>
      <c r="B6" s="75"/>
      <c r="C6" s="75"/>
      <c r="D6" s="75"/>
      <c r="E6" s="75"/>
      <c r="F6" s="75"/>
      <c r="G6" s="75"/>
    </row>
    <row r="7" spans="1:11" ht="16.5" thickBot="1" x14ac:dyDescent="0.3">
      <c r="A7" s="24"/>
      <c r="B7" s="25"/>
      <c r="C7" s="25"/>
      <c r="D7" s="22"/>
      <c r="E7" s="21"/>
      <c r="F7" s="21"/>
      <c r="G7" s="23"/>
    </row>
    <row r="8" spans="1:11" ht="30.75" thickBot="1" x14ac:dyDescent="0.3">
      <c r="A8" s="26" t="s">
        <v>35</v>
      </c>
      <c r="B8" s="76"/>
      <c r="C8" s="77"/>
      <c r="D8" s="77"/>
      <c r="E8" s="77"/>
      <c r="F8" s="77"/>
      <c r="G8" s="78"/>
    </row>
    <row r="9" spans="1:11" ht="15.75" thickBot="1" x14ac:dyDescent="0.3">
      <c r="A9" s="27"/>
      <c r="B9" s="28"/>
      <c r="C9" s="28"/>
      <c r="D9" s="29"/>
      <c r="E9" s="30"/>
      <c r="F9" s="30"/>
      <c r="G9" s="31"/>
    </row>
    <row r="10" spans="1:11" ht="75.75" thickBot="1" x14ac:dyDescent="0.3">
      <c r="A10" s="32" t="s">
        <v>1</v>
      </c>
      <c r="B10" s="33" t="s">
        <v>2</v>
      </c>
      <c r="C10" s="32" t="s">
        <v>36</v>
      </c>
      <c r="D10" s="34" t="s">
        <v>37</v>
      </c>
      <c r="E10" s="32" t="s">
        <v>38</v>
      </c>
      <c r="F10" s="32" t="s">
        <v>39</v>
      </c>
      <c r="G10" s="32" t="s">
        <v>40</v>
      </c>
    </row>
    <row r="11" spans="1:11" ht="15.75" thickBot="1" x14ac:dyDescent="0.3">
      <c r="A11" s="35">
        <v>46174</v>
      </c>
      <c r="B11" s="36">
        <f>'Cantidades - Producto 2'!AG3</f>
        <v>7122360.4721277794</v>
      </c>
      <c r="C11" s="79">
        <f>B11+B12+B13+B14+B15+B16+B17</f>
        <v>36925221.738657504</v>
      </c>
      <c r="D11" s="57">
        <v>0</v>
      </c>
      <c r="E11" s="37">
        <f t="shared" ref="E11:E17" si="0">+B11*D11</f>
        <v>0</v>
      </c>
      <c r="F11" s="79"/>
      <c r="G11" s="38"/>
      <c r="K11" s="39"/>
    </row>
    <row r="12" spans="1:11" ht="15.75" thickBot="1" x14ac:dyDescent="0.3">
      <c r="A12" s="35">
        <v>46204</v>
      </c>
      <c r="B12" s="36">
        <f>'Cantidades - Producto 2'!AG4</f>
        <v>7279131.2716400027</v>
      </c>
      <c r="C12" s="79"/>
      <c r="D12" s="57">
        <v>0</v>
      </c>
      <c r="E12" s="37">
        <f t="shared" si="0"/>
        <v>0</v>
      </c>
      <c r="F12" s="79"/>
      <c r="G12" s="38"/>
    </row>
    <row r="13" spans="1:11" ht="15.75" thickBot="1" x14ac:dyDescent="0.3">
      <c r="A13" s="35">
        <v>46235</v>
      </c>
      <c r="B13" s="36">
        <f>'Cantidades - Producto 2'!AG5</f>
        <v>7024968.7906087227</v>
      </c>
      <c r="C13" s="79"/>
      <c r="D13" s="57">
        <v>0</v>
      </c>
      <c r="E13" s="37">
        <f t="shared" si="0"/>
        <v>0</v>
      </c>
      <c r="F13" s="79"/>
      <c r="G13" s="38"/>
    </row>
    <row r="14" spans="1:11" ht="15.75" thickBot="1" x14ac:dyDescent="0.3">
      <c r="A14" s="35">
        <v>46266</v>
      </c>
      <c r="B14" s="36">
        <f>'Cantidades - Producto 2'!AG6</f>
        <v>2275335.8508950048</v>
      </c>
      <c r="C14" s="79"/>
      <c r="D14" s="57">
        <v>0</v>
      </c>
      <c r="E14" s="37">
        <f t="shared" si="0"/>
        <v>0</v>
      </c>
      <c r="F14" s="79"/>
      <c r="G14" s="38"/>
    </row>
    <row r="15" spans="1:11" ht="15.75" thickBot="1" x14ac:dyDescent="0.3">
      <c r="A15" s="35">
        <v>46296</v>
      </c>
      <c r="B15" s="36">
        <f>'Cantidades - Producto 2'!AG7</f>
        <v>2149277.0968822557</v>
      </c>
      <c r="C15" s="79"/>
      <c r="D15" s="57">
        <v>0</v>
      </c>
      <c r="E15" s="37">
        <f t="shared" si="0"/>
        <v>0</v>
      </c>
      <c r="F15" s="79"/>
      <c r="G15" s="38"/>
    </row>
    <row r="16" spans="1:11" ht="15.75" thickBot="1" x14ac:dyDescent="0.3">
      <c r="A16" s="35">
        <v>46327</v>
      </c>
      <c r="B16" s="36">
        <f>'Cantidades - Producto 2'!AG8</f>
        <v>2095521.3673851695</v>
      </c>
      <c r="C16" s="79"/>
      <c r="D16" s="58">
        <v>0</v>
      </c>
      <c r="E16" s="37">
        <f t="shared" si="0"/>
        <v>0</v>
      </c>
      <c r="F16" s="79"/>
      <c r="G16" s="38"/>
    </row>
    <row r="17" spans="1:7" ht="15.75" thickBot="1" x14ac:dyDescent="0.3">
      <c r="A17" s="35">
        <v>46357</v>
      </c>
      <c r="B17" s="36">
        <f>'Cantidades - Producto 2'!AG9</f>
        <v>8978626.8891185708</v>
      </c>
      <c r="C17" s="79"/>
      <c r="D17" s="59">
        <v>0</v>
      </c>
      <c r="E17" s="37">
        <f t="shared" si="0"/>
        <v>0</v>
      </c>
      <c r="F17" s="79"/>
      <c r="G17" s="38"/>
    </row>
    <row r="18" spans="1:7" ht="15.75" thickBot="1" x14ac:dyDescent="0.3">
      <c r="A18" s="32" t="s">
        <v>41</v>
      </c>
      <c r="B18" s="40">
        <f>SUM(B11:B17)</f>
        <v>36925221.738657504</v>
      </c>
      <c r="C18" s="40">
        <f>SUM(C11:C17)</f>
        <v>36925221.738657504</v>
      </c>
      <c r="D18" s="41"/>
      <c r="E18" s="40">
        <f>SUM(E11:E17)</f>
        <v>0</v>
      </c>
      <c r="F18" s="40">
        <f>SUM(F11:F17)</f>
        <v>0</v>
      </c>
      <c r="G18" s="40" t="str">
        <f>IFERROR(SUMPRODUCT(F11:F17,G11:G17)/SUM(F11:F17),"")</f>
        <v/>
      </c>
    </row>
    <row r="19" spans="1:7" ht="15.75" x14ac:dyDescent="0.25">
      <c r="A19" s="42"/>
      <c r="B19" s="43"/>
      <c r="C19" s="43"/>
      <c r="D19" s="44"/>
      <c r="E19" s="43"/>
      <c r="F19" s="43"/>
      <c r="G19" s="45"/>
    </row>
    <row r="20" spans="1:7" ht="15.75" x14ac:dyDescent="0.25">
      <c r="A20" s="46" t="s">
        <v>42</v>
      </c>
      <c r="B20" s="43"/>
      <c r="C20" s="43"/>
      <c r="D20" s="44"/>
      <c r="E20" s="43"/>
      <c r="F20" s="43"/>
      <c r="G20" s="47"/>
    </row>
    <row r="21" spans="1:7" ht="15.75" customHeight="1" x14ac:dyDescent="0.25">
      <c r="A21" s="71" t="s">
        <v>43</v>
      </c>
      <c r="B21" s="71"/>
      <c r="C21" s="71"/>
      <c r="D21" s="71"/>
      <c r="E21" s="71"/>
      <c r="F21" s="71"/>
      <c r="G21" s="71"/>
    </row>
    <row r="22" spans="1:7" ht="15.75" customHeight="1" x14ac:dyDescent="0.25">
      <c r="A22" s="71" t="s">
        <v>54</v>
      </c>
      <c r="B22" s="71"/>
      <c r="C22" s="71"/>
      <c r="D22" s="71"/>
      <c r="E22" s="71"/>
      <c r="F22" s="71"/>
      <c r="G22" s="71"/>
    </row>
    <row r="23" spans="1:7" ht="15.75" customHeight="1" x14ac:dyDescent="0.25">
      <c r="A23" s="80" t="s">
        <v>53</v>
      </c>
      <c r="B23" s="80"/>
      <c r="C23" s="80"/>
      <c r="D23" s="80"/>
      <c r="E23" s="80"/>
      <c r="F23" s="80"/>
      <c r="G23" s="80"/>
    </row>
    <row r="24" spans="1:7" ht="15.75" customHeight="1" x14ac:dyDescent="0.25">
      <c r="A24" s="80" t="s">
        <v>55</v>
      </c>
      <c r="B24" s="80"/>
      <c r="C24" s="80"/>
      <c r="D24" s="80"/>
      <c r="E24" s="80"/>
      <c r="F24" s="80"/>
      <c r="G24" s="80"/>
    </row>
    <row r="25" spans="1:7" ht="15.75" customHeight="1" x14ac:dyDescent="0.25">
      <c r="A25" s="71" t="s">
        <v>44</v>
      </c>
      <c r="B25" s="71"/>
      <c r="C25" s="71"/>
      <c r="D25" s="71"/>
      <c r="E25" s="71"/>
      <c r="F25" s="71"/>
      <c r="G25" s="71"/>
    </row>
    <row r="26" spans="1:7" ht="15.75" customHeight="1" x14ac:dyDescent="0.25">
      <c r="A26" s="71" t="s">
        <v>45</v>
      </c>
      <c r="B26" s="71"/>
      <c r="C26" s="71"/>
      <c r="D26" s="71"/>
      <c r="E26" s="71"/>
      <c r="F26" s="71"/>
      <c r="G26" s="71"/>
    </row>
    <row r="27" spans="1:7" ht="15.75" customHeight="1" x14ac:dyDescent="0.25">
      <c r="A27" s="80" t="s">
        <v>56</v>
      </c>
      <c r="B27" s="80"/>
      <c r="C27" s="80"/>
      <c r="D27" s="80"/>
      <c r="E27" s="80"/>
      <c r="F27" s="80"/>
      <c r="G27" s="80"/>
    </row>
    <row r="28" spans="1:7" ht="15.75" x14ac:dyDescent="0.25">
      <c r="A28" s="49" t="s">
        <v>46</v>
      </c>
      <c r="B28" s="50"/>
      <c r="C28" s="50"/>
      <c r="D28" s="51"/>
      <c r="E28" s="49"/>
      <c r="F28" s="49"/>
      <c r="G28" s="49"/>
    </row>
    <row r="29" spans="1:7" ht="15.75" customHeight="1" x14ac:dyDescent="0.25">
      <c r="A29" s="71" t="s">
        <v>47</v>
      </c>
      <c r="B29" s="71"/>
      <c r="C29" s="71"/>
      <c r="D29" s="71"/>
      <c r="E29" s="71"/>
      <c r="F29" s="71"/>
      <c r="G29" s="71"/>
    </row>
    <row r="30" spans="1:7" ht="15.75" customHeight="1" x14ac:dyDescent="0.25">
      <c r="A30" s="71" t="s">
        <v>48</v>
      </c>
      <c r="B30" s="71"/>
      <c r="C30" s="71"/>
      <c r="D30" s="71"/>
      <c r="E30" s="71"/>
      <c r="F30" s="71"/>
      <c r="G30" s="71"/>
    </row>
    <row r="31" spans="1:7" ht="15.75" x14ac:dyDescent="0.25">
      <c r="A31" s="71"/>
      <c r="B31" s="71"/>
      <c r="C31" s="71"/>
      <c r="D31" s="71"/>
      <c r="E31" s="71"/>
      <c r="F31" s="71"/>
      <c r="G31" s="71"/>
    </row>
    <row r="32" spans="1:7" ht="15.75" x14ac:dyDescent="0.25">
      <c r="A32" s="48"/>
      <c r="B32" s="48"/>
      <c r="C32" s="48"/>
      <c r="D32" s="48"/>
      <c r="E32" s="48"/>
      <c r="F32" s="48"/>
      <c r="G32" s="48"/>
    </row>
    <row r="33" spans="1:7" ht="15.75" x14ac:dyDescent="0.25">
      <c r="A33" s="72" t="s">
        <v>49</v>
      </c>
      <c r="B33" s="72"/>
      <c r="C33" s="72"/>
      <c r="D33" s="72"/>
      <c r="E33" s="53"/>
      <c r="F33" s="53"/>
      <c r="G33" s="47"/>
    </row>
    <row r="34" spans="1:7" ht="15.75" x14ac:dyDescent="0.25">
      <c r="A34" s="52"/>
      <c r="B34" s="53"/>
      <c r="C34" s="53"/>
      <c r="D34" s="54"/>
      <c r="E34" s="53"/>
      <c r="F34" s="53"/>
      <c r="G34" s="47"/>
    </row>
    <row r="35" spans="1:7" ht="15.75" x14ac:dyDescent="0.25">
      <c r="A35" s="52"/>
      <c r="B35" s="53"/>
      <c r="C35" s="53"/>
      <c r="D35" s="54"/>
      <c r="E35" s="53"/>
      <c r="F35" s="53"/>
      <c r="G35" s="47"/>
    </row>
    <row r="36" spans="1:7" ht="15.75" x14ac:dyDescent="0.25">
      <c r="A36" s="73"/>
      <c r="B36" s="73"/>
      <c r="C36" s="73"/>
      <c r="D36" s="73"/>
      <c r="E36" s="56"/>
      <c r="F36" s="55"/>
      <c r="G36" s="47"/>
    </row>
    <row r="37" spans="1:7" ht="15.75" x14ac:dyDescent="0.25">
      <c r="A37" s="74" t="s">
        <v>50</v>
      </c>
      <c r="B37" s="74"/>
      <c r="C37" s="74"/>
      <c r="D37" s="74"/>
      <c r="E37" s="56"/>
      <c r="F37" s="55"/>
      <c r="G37" s="47"/>
    </row>
    <row r="38" spans="1:7" ht="15.75" x14ac:dyDescent="0.25">
      <c r="A38" s="20"/>
      <c r="B38" s="20"/>
      <c r="C38" s="20"/>
      <c r="D38" s="22"/>
      <c r="E38" s="20"/>
      <c r="F38" s="20"/>
      <c r="G38" s="20"/>
    </row>
    <row r="39" spans="1:7" ht="15.75" x14ac:dyDescent="0.25">
      <c r="A39" s="20"/>
      <c r="B39" s="20"/>
      <c r="C39" s="20"/>
      <c r="D39" s="22"/>
      <c r="E39" s="20"/>
      <c r="F39" s="20"/>
      <c r="G39" s="20"/>
    </row>
    <row r="40" spans="1:7" ht="15.75" x14ac:dyDescent="0.25">
      <c r="A40" s="20"/>
      <c r="B40" s="20"/>
      <c r="C40" s="20"/>
      <c r="D40" s="22"/>
      <c r="E40" s="20"/>
      <c r="F40" s="20"/>
      <c r="G40" s="20"/>
    </row>
    <row r="41" spans="1:7" ht="15.75" x14ac:dyDescent="0.25">
      <c r="A41" s="20"/>
      <c r="B41" s="20"/>
      <c r="C41" s="20"/>
      <c r="D41" s="22"/>
      <c r="E41" s="20"/>
      <c r="F41" s="20"/>
      <c r="G41" s="20"/>
    </row>
  </sheetData>
  <protectedRanges>
    <protectedRange sqref="A33:G37" name="Firma"/>
    <protectedRange algorithmName="SHA-512" hashValue="EfuM75OxYYlPPr0UY+MtkUX4tvrGAqmm1y+w1rxwSe0n0ngf3SoQCMO5MnavFoE7SkF/ZNF0iErlsn2vdjoS/g==" saltValue="mLJWVwp6Ft7/S/i0xbc+xA==" spinCount="100000" sqref="B8" name="Proponente"/>
    <protectedRange algorithmName="SHA-512" hashValue="ZCGCsZBsuti+jNpq0zPDF7TJcNUKSC9UOPfyeHu6/iZZ4KM54hDGjg/wkL+h8IG2Vs+ED/T62OT2avFLotLyFw==" saltValue="/cGMZahkX9SqIv/qJhV3zw==" spinCount="100000" sqref="D13:D17 G13:G17" name="Oferta despacho"/>
  </protectedRanges>
  <mergeCells count="17">
    <mergeCell ref="A5:G6"/>
    <mergeCell ref="B8:G8"/>
    <mergeCell ref="C11:C17"/>
    <mergeCell ref="F11:F17"/>
    <mergeCell ref="A29:G29"/>
    <mergeCell ref="A21:G21"/>
    <mergeCell ref="A22:G22"/>
    <mergeCell ref="A23:G23"/>
    <mergeCell ref="A24:G24"/>
    <mergeCell ref="A25:G25"/>
    <mergeCell ref="A26:G26"/>
    <mergeCell ref="A27:G27"/>
    <mergeCell ref="A30:G30"/>
    <mergeCell ref="A31:G31"/>
    <mergeCell ref="A33:D33"/>
    <mergeCell ref="A36:D36"/>
    <mergeCell ref="A37:D37"/>
  </mergeCells>
  <conditionalFormatting sqref="G18">
    <cfRule type="containsText" dxfId="0" priority="1" operator="containsText" text="No cumple con la relación requerida para ofertar">
      <formula>NOT(ISERROR(SEARCH("No cumple con la relación requerida para ofertar",G18)))</formula>
    </cfRule>
  </conditionalFormatting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B4CB46-277F-4437-A4A1-A1CD94A5B74F}">
  <dimension ref="A1:AG24"/>
  <sheetViews>
    <sheetView topLeftCell="A10" zoomScale="80" zoomScaleNormal="80" workbookViewId="0">
      <selection activeCell="H23" sqref="H23"/>
    </sheetView>
  </sheetViews>
  <sheetFormatPr baseColWidth="10" defaultRowHeight="15" x14ac:dyDescent="0.25"/>
  <cols>
    <col min="2" max="2" width="13.140625" bestFit="1" customWidth="1"/>
    <col min="28" max="28" width="13.7109375" customWidth="1"/>
    <col min="29" max="29" width="13.7109375" bestFit="1" customWidth="1"/>
    <col min="32" max="32" width="9.85546875" bestFit="1" customWidth="1"/>
    <col min="33" max="33" width="13.7109375" bestFit="1" customWidth="1"/>
  </cols>
  <sheetData>
    <row r="1" spans="1:33" ht="15.75" thickBot="1" x14ac:dyDescent="0.3"/>
    <row r="2" spans="1:33" ht="18" customHeight="1" thickBot="1" x14ac:dyDescent="0.3">
      <c r="A2" s="66" t="s">
        <v>34</v>
      </c>
      <c r="B2" s="67"/>
      <c r="C2" s="67"/>
      <c r="D2" s="67"/>
      <c r="E2" s="68"/>
      <c r="AF2" s="1" t="s">
        <v>1</v>
      </c>
      <c r="AG2" s="1" t="s">
        <v>2</v>
      </c>
    </row>
    <row r="3" spans="1:33" ht="15.75" thickBot="1" x14ac:dyDescent="0.3">
      <c r="A3" s="2" t="s">
        <v>3</v>
      </c>
      <c r="B3" s="3" t="s">
        <v>4</v>
      </c>
      <c r="C3" s="4" t="s">
        <v>5</v>
      </c>
      <c r="D3" s="5" t="s">
        <v>6</v>
      </c>
      <c r="E3" s="5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6" t="s">
        <v>14</v>
      </c>
      <c r="M3" s="6" t="s">
        <v>15</v>
      </c>
      <c r="N3" s="6" t="s">
        <v>16</v>
      </c>
      <c r="O3" s="6" t="s">
        <v>17</v>
      </c>
      <c r="P3" s="6" t="s">
        <v>18</v>
      </c>
      <c r="Q3" s="6" t="s">
        <v>19</v>
      </c>
      <c r="R3" s="6" t="s">
        <v>20</v>
      </c>
      <c r="S3" s="6" t="s">
        <v>21</v>
      </c>
      <c r="T3" s="6" t="s">
        <v>22</v>
      </c>
      <c r="U3" s="6" t="s">
        <v>23</v>
      </c>
      <c r="V3" s="6" t="s">
        <v>24</v>
      </c>
      <c r="W3" s="6" t="s">
        <v>25</v>
      </c>
      <c r="X3" s="6" t="s">
        <v>26</v>
      </c>
      <c r="Y3" s="6" t="s">
        <v>27</v>
      </c>
      <c r="Z3" s="6" t="s">
        <v>28</v>
      </c>
      <c r="AA3" s="6" t="s">
        <v>29</v>
      </c>
      <c r="AB3" s="69" t="s">
        <v>30</v>
      </c>
      <c r="AC3" s="70"/>
      <c r="AF3" s="7">
        <v>46174</v>
      </c>
      <c r="AG3" s="8">
        <v>7122360.4721277794</v>
      </c>
    </row>
    <row r="4" spans="1:33" ht="15.75" thickBot="1" x14ac:dyDescent="0.3">
      <c r="A4" s="60">
        <v>46174</v>
      </c>
      <c r="B4" s="9" t="s">
        <v>31</v>
      </c>
      <c r="C4" s="10">
        <v>4</v>
      </c>
      <c r="D4" s="11">
        <v>6001.3867574389151</v>
      </c>
      <c r="E4" s="11">
        <v>5522.5123086722961</v>
      </c>
      <c r="F4" s="11">
        <v>5259.7675519811346</v>
      </c>
      <c r="G4" s="11">
        <v>4829.0509288966277</v>
      </c>
      <c r="H4" s="11">
        <v>4670.2967506159439</v>
      </c>
      <c r="I4" s="11">
        <v>5089.045930468299</v>
      </c>
      <c r="J4" s="11">
        <v>5463.2494308237874</v>
      </c>
      <c r="K4" s="11">
        <v>7340.2453526329045</v>
      </c>
      <c r="L4" s="11">
        <v>9801.8116446077474</v>
      </c>
      <c r="M4" s="11">
        <v>11072.693324360534</v>
      </c>
      <c r="N4" s="11">
        <v>11652.88988737925</v>
      </c>
      <c r="O4" s="11">
        <v>12788.416815289165</v>
      </c>
      <c r="P4" s="11">
        <v>12974.14368790717</v>
      </c>
      <c r="Q4" s="11">
        <v>12403.993627365522</v>
      </c>
      <c r="R4" s="11">
        <v>12757.347763389524</v>
      </c>
      <c r="S4" s="11">
        <v>12356.24755807341</v>
      </c>
      <c r="T4" s="11">
        <v>11388.19944920572</v>
      </c>
      <c r="U4" s="11">
        <v>11482.097578074139</v>
      </c>
      <c r="V4" s="11">
        <v>13367.21729441045</v>
      </c>
      <c r="W4" s="11">
        <v>14786.932120798137</v>
      </c>
      <c r="X4" s="11">
        <v>13770.551233962451</v>
      </c>
      <c r="Y4" s="11">
        <v>12546.247507734432</v>
      </c>
      <c r="Z4" s="11">
        <v>10953.292807234116</v>
      </c>
      <c r="AA4" s="11">
        <v>9418.9312177505053</v>
      </c>
      <c r="AB4" s="12">
        <v>950786.27411628852</v>
      </c>
      <c r="AC4" s="63">
        <v>7122360.4721277794</v>
      </c>
      <c r="AF4" s="7">
        <v>46204</v>
      </c>
      <c r="AG4" s="8">
        <v>7279131.2716400027</v>
      </c>
    </row>
    <row r="5" spans="1:33" ht="15.75" thickBot="1" x14ac:dyDescent="0.3">
      <c r="A5" s="61"/>
      <c r="B5" s="13" t="s">
        <v>32</v>
      </c>
      <c r="C5" s="14">
        <v>4</v>
      </c>
      <c r="D5" s="11">
        <v>7944.5932834797604</v>
      </c>
      <c r="E5" s="11">
        <v>6887.6835509432276</v>
      </c>
      <c r="F5" s="11">
        <v>6102.8087181976007</v>
      </c>
      <c r="G5" s="11">
        <v>5667.5477536672224</v>
      </c>
      <c r="H5" s="11">
        <v>5491.6305794221807</v>
      </c>
      <c r="I5" s="11">
        <v>5652.4638623931569</v>
      </c>
      <c r="J5" s="11">
        <v>5709.5636937980489</v>
      </c>
      <c r="K5" s="11">
        <v>7458.417669368544</v>
      </c>
      <c r="L5" s="11">
        <v>9250.0669179796932</v>
      </c>
      <c r="M5" s="11">
        <v>10125.256892122812</v>
      </c>
      <c r="N5" s="11">
        <v>10730.272822606668</v>
      </c>
      <c r="O5" s="11">
        <v>11716.118350374381</v>
      </c>
      <c r="P5" s="11">
        <v>12174.137249627682</v>
      </c>
      <c r="Q5" s="11">
        <v>11685.303774526925</v>
      </c>
      <c r="R5" s="11">
        <v>11024.287207808055</v>
      </c>
      <c r="S5" s="11">
        <v>10439.428784888805</v>
      </c>
      <c r="T5" s="11">
        <v>9946.2055978877761</v>
      </c>
      <c r="U5" s="11">
        <v>9849.7415021597735</v>
      </c>
      <c r="V5" s="11">
        <v>11714.458070853321</v>
      </c>
      <c r="W5" s="11">
        <v>13046.222262495114</v>
      </c>
      <c r="X5" s="11">
        <v>12070.120163295105</v>
      </c>
      <c r="Y5" s="11">
        <v>10584.853896338649</v>
      </c>
      <c r="Z5" s="11">
        <v>9028.783202249997</v>
      </c>
      <c r="AA5" s="11">
        <v>7363.6553822395581</v>
      </c>
      <c r="AB5" s="12">
        <v>886654.48475489602</v>
      </c>
      <c r="AC5" s="64"/>
      <c r="AF5" s="7">
        <v>46235</v>
      </c>
      <c r="AG5" s="8">
        <v>7024968.7906087227</v>
      </c>
    </row>
    <row r="6" spans="1:33" ht="15.75" thickBot="1" x14ac:dyDescent="0.3">
      <c r="A6" s="62"/>
      <c r="B6" s="13" t="s">
        <v>33</v>
      </c>
      <c r="C6" s="15">
        <v>22</v>
      </c>
      <c r="D6" s="11">
        <v>6239.992025778145</v>
      </c>
      <c r="E6" s="11">
        <v>5393.8732898055059</v>
      </c>
      <c r="F6" s="11">
        <v>4842.318045731743</v>
      </c>
      <c r="G6" s="11">
        <v>4538.9138672790104</v>
      </c>
      <c r="H6" s="11">
        <v>4658.1798812451198</v>
      </c>
      <c r="I6" s="11">
        <v>5338.7344555712989</v>
      </c>
      <c r="J6" s="11">
        <v>6347.7029419670434</v>
      </c>
      <c r="K6" s="11">
        <v>8118.4863324285034</v>
      </c>
      <c r="L6" s="11">
        <v>10109.558409765901</v>
      </c>
      <c r="M6" s="11">
        <v>11191.6102191748</v>
      </c>
      <c r="N6" s="11">
        <v>12139.9317214783</v>
      </c>
      <c r="O6" s="11">
        <v>13106.142340456801</v>
      </c>
      <c r="P6" s="11">
        <v>13306.003040785195</v>
      </c>
      <c r="Q6" s="11">
        <v>13456.395638659676</v>
      </c>
      <c r="R6" s="11">
        <v>13518.076628068924</v>
      </c>
      <c r="S6" s="11">
        <v>13332.392757191228</v>
      </c>
      <c r="T6" s="11">
        <v>12959.116445044401</v>
      </c>
      <c r="U6" s="11">
        <v>12667.667535815151</v>
      </c>
      <c r="V6" s="11">
        <v>13227.119391705932</v>
      </c>
      <c r="W6" s="11">
        <v>13715.257868360135</v>
      </c>
      <c r="X6" s="11">
        <v>12994.467017251151</v>
      </c>
      <c r="Y6" s="11">
        <v>11378.797383768211</v>
      </c>
      <c r="Z6" s="11">
        <v>9485.8034400824363</v>
      </c>
      <c r="AA6" s="11">
        <v>8157.0826524305376</v>
      </c>
      <c r="AB6" s="12">
        <v>5284919.7132565947</v>
      </c>
      <c r="AC6" s="65"/>
      <c r="AF6" s="7">
        <v>46266</v>
      </c>
      <c r="AG6" s="8">
        <v>2275335.8508950048</v>
      </c>
    </row>
    <row r="7" spans="1:33" ht="15.75" thickBot="1" x14ac:dyDescent="0.3">
      <c r="A7" s="60">
        <v>46204</v>
      </c>
      <c r="B7" s="9" t="s">
        <v>31</v>
      </c>
      <c r="C7" s="10">
        <v>4</v>
      </c>
      <c r="D7" s="11">
        <v>6048.9393470982759</v>
      </c>
      <c r="E7" s="11">
        <v>5327.7315355878709</v>
      </c>
      <c r="F7" s="11">
        <v>4898.0491631983095</v>
      </c>
      <c r="G7" s="11">
        <v>4486.6309118864701</v>
      </c>
      <c r="H7" s="11">
        <v>4373.9001195442361</v>
      </c>
      <c r="I7" s="11">
        <v>4576.0564669381529</v>
      </c>
      <c r="J7" s="11">
        <v>5011.2863609843953</v>
      </c>
      <c r="K7" s="11">
        <v>6918.4322007544215</v>
      </c>
      <c r="L7" s="11">
        <v>9101.4860769152292</v>
      </c>
      <c r="M7" s="11">
        <v>9930.4241475697017</v>
      </c>
      <c r="N7" s="11">
        <v>10426.470335808375</v>
      </c>
      <c r="O7" s="11">
        <v>11816.648561040962</v>
      </c>
      <c r="P7" s="11">
        <v>12254.126401203815</v>
      </c>
      <c r="Q7" s="11">
        <v>12142.164921661297</v>
      </c>
      <c r="R7" s="11">
        <v>12003.877416954103</v>
      </c>
      <c r="S7" s="11">
        <v>11909.626012115197</v>
      </c>
      <c r="T7" s="11">
        <v>11619.99562333127</v>
      </c>
      <c r="U7" s="11">
        <v>11447.616621827376</v>
      </c>
      <c r="V7" s="11">
        <v>12414.316382477307</v>
      </c>
      <c r="W7" s="11">
        <v>13256.812708987367</v>
      </c>
      <c r="X7" s="11">
        <v>12673.334826852253</v>
      </c>
      <c r="Y7" s="11">
        <v>11402.890610709794</v>
      </c>
      <c r="Z7" s="11">
        <v>9841.600279822389</v>
      </c>
      <c r="AA7" s="11">
        <v>8095.8372090611992</v>
      </c>
      <c r="AB7" s="12">
        <v>887913.0169693192</v>
      </c>
      <c r="AC7" s="63">
        <v>7279131.2716400027</v>
      </c>
      <c r="AF7" s="7">
        <v>46296</v>
      </c>
      <c r="AG7" s="8">
        <v>2149277.0968822557</v>
      </c>
    </row>
    <row r="8" spans="1:33" ht="15.75" thickBot="1" x14ac:dyDescent="0.3">
      <c r="A8" s="61"/>
      <c r="B8" s="13" t="s">
        <v>32</v>
      </c>
      <c r="C8" s="14">
        <v>4</v>
      </c>
      <c r="D8" s="11">
        <v>6882.0027694172932</v>
      </c>
      <c r="E8" s="11">
        <v>5989.4252383328931</v>
      </c>
      <c r="F8" s="11">
        <v>5365.2372990530421</v>
      </c>
      <c r="G8" s="11">
        <v>4831.6800539125034</v>
      </c>
      <c r="H8" s="11">
        <v>4647.2567194478761</v>
      </c>
      <c r="I8" s="11">
        <v>4744.2183638747811</v>
      </c>
      <c r="J8" s="11">
        <v>5065.2441256985949</v>
      </c>
      <c r="K8" s="11">
        <v>6364.0029347242707</v>
      </c>
      <c r="L8" s="11">
        <v>7984.7914940669689</v>
      </c>
      <c r="M8" s="11">
        <v>8382.2827134334439</v>
      </c>
      <c r="N8" s="11">
        <v>9430.6372640663467</v>
      </c>
      <c r="O8" s="11">
        <v>10841.096409757571</v>
      </c>
      <c r="P8" s="11">
        <v>11635.637728765916</v>
      </c>
      <c r="Q8" s="11">
        <v>11569.669156190052</v>
      </c>
      <c r="R8" s="11">
        <v>11011.917376394144</v>
      </c>
      <c r="S8" s="11">
        <v>10890.662386493561</v>
      </c>
      <c r="T8" s="11">
        <v>10555.944268417876</v>
      </c>
      <c r="U8" s="11">
        <v>10226.740146899807</v>
      </c>
      <c r="V8" s="11">
        <v>10893.296753488925</v>
      </c>
      <c r="W8" s="11">
        <v>12981.936892752175</v>
      </c>
      <c r="X8" s="11">
        <v>12478.022893105379</v>
      </c>
      <c r="Y8" s="11">
        <v>11124.858141725294</v>
      </c>
      <c r="Z8" s="11">
        <v>9216.4506995428856</v>
      </c>
      <c r="AA8" s="11">
        <v>7608.5216624119967</v>
      </c>
      <c r="AB8" s="12">
        <v>842886.13396789436</v>
      </c>
      <c r="AC8" s="64"/>
      <c r="AF8" s="7">
        <v>46327</v>
      </c>
      <c r="AG8" s="8">
        <v>2095521.3673851695</v>
      </c>
    </row>
    <row r="9" spans="1:33" ht="15.75" thickBot="1" x14ac:dyDescent="0.3">
      <c r="A9" s="62"/>
      <c r="B9" s="13" t="s">
        <v>33</v>
      </c>
      <c r="C9" s="15">
        <v>23</v>
      </c>
      <c r="D9" s="11">
        <v>6691.6389715169462</v>
      </c>
      <c r="E9" s="11">
        <v>5906.107695495808</v>
      </c>
      <c r="F9" s="11">
        <v>5357.6760466743981</v>
      </c>
      <c r="G9" s="11">
        <v>5070.344313596288</v>
      </c>
      <c r="H9" s="11">
        <v>5062.0478872487838</v>
      </c>
      <c r="I9" s="11">
        <v>5841.8582623823459</v>
      </c>
      <c r="J9" s="11">
        <v>6825.8854359643519</v>
      </c>
      <c r="K9" s="11">
        <v>8227.6295135103028</v>
      </c>
      <c r="L9" s="11">
        <v>9936.0099507468367</v>
      </c>
      <c r="M9" s="11">
        <v>10593.224945748792</v>
      </c>
      <c r="N9" s="11">
        <v>11414.967011156594</v>
      </c>
      <c r="O9" s="11">
        <v>12544.979804013783</v>
      </c>
      <c r="P9" s="11">
        <v>12432.029218973974</v>
      </c>
      <c r="Q9" s="11">
        <v>12834.824461909149</v>
      </c>
      <c r="R9" s="11">
        <v>13514.887770883444</v>
      </c>
      <c r="S9" s="11">
        <v>13558.139291373715</v>
      </c>
      <c r="T9" s="11">
        <v>12959.651063966074</v>
      </c>
      <c r="U9" s="11">
        <v>12491.655103641755</v>
      </c>
      <c r="V9" s="11">
        <v>13119.385809683776</v>
      </c>
      <c r="W9" s="11">
        <v>14077.171346222331</v>
      </c>
      <c r="X9" s="11">
        <v>13489.146938981259</v>
      </c>
      <c r="Y9" s="11">
        <v>11742.131778650437</v>
      </c>
      <c r="Z9" s="11">
        <v>9636.0279779975681</v>
      </c>
      <c r="AA9" s="11">
        <v>7904.4107345651501</v>
      </c>
      <c r="AB9" s="12">
        <v>5548332.1207027892</v>
      </c>
      <c r="AC9" s="65"/>
      <c r="AF9" s="7">
        <v>46357</v>
      </c>
      <c r="AG9" s="8">
        <v>8978626.8891185708</v>
      </c>
    </row>
    <row r="10" spans="1:33" ht="15.75" thickBot="1" x14ac:dyDescent="0.3">
      <c r="A10" s="60">
        <v>46235</v>
      </c>
      <c r="B10" s="9" t="s">
        <v>31</v>
      </c>
      <c r="C10" s="10">
        <v>5</v>
      </c>
      <c r="D10" s="11">
        <v>6655.8914964543619</v>
      </c>
      <c r="E10" s="11">
        <v>5098.4853493194678</v>
      </c>
      <c r="F10" s="11">
        <v>4540.3207377346225</v>
      </c>
      <c r="G10" s="11">
        <v>4119.1306570396573</v>
      </c>
      <c r="H10" s="11">
        <v>4032.7904619461351</v>
      </c>
      <c r="I10" s="11">
        <v>4176.3429054673616</v>
      </c>
      <c r="J10" s="11">
        <v>4834.882839844282</v>
      </c>
      <c r="K10" s="11">
        <v>6323.5221988748999</v>
      </c>
      <c r="L10" s="11">
        <v>8568.8617033470618</v>
      </c>
      <c r="M10" s="11">
        <v>9560.2105865213853</v>
      </c>
      <c r="N10" s="11">
        <v>11205.754863442959</v>
      </c>
      <c r="O10" s="11">
        <v>12404.360668372337</v>
      </c>
      <c r="P10" s="11">
        <v>12792.347951975786</v>
      </c>
      <c r="Q10" s="11">
        <v>12646.441337715692</v>
      </c>
      <c r="R10" s="11">
        <v>12212.810391725885</v>
      </c>
      <c r="S10" s="11">
        <v>12047.186895209532</v>
      </c>
      <c r="T10" s="11">
        <v>11734.815407182141</v>
      </c>
      <c r="U10" s="11">
        <v>11247.929073726089</v>
      </c>
      <c r="V10" s="11">
        <v>12789.27601199612</v>
      </c>
      <c r="W10" s="11">
        <v>13483.545684490349</v>
      </c>
      <c r="X10" s="11">
        <v>12833.885861933904</v>
      </c>
      <c r="Y10" s="11">
        <v>11280.738572603459</v>
      </c>
      <c r="Z10" s="11">
        <v>9254.1346791930337</v>
      </c>
      <c r="AA10" s="11">
        <v>7766.5712717053648</v>
      </c>
      <c r="AB10" s="12">
        <v>1108051.1880391093</v>
      </c>
      <c r="AC10" s="63">
        <v>7024968.7906087227</v>
      </c>
    </row>
    <row r="11" spans="1:33" ht="15.75" thickBot="1" x14ac:dyDescent="0.3">
      <c r="A11" s="61"/>
      <c r="B11" s="13" t="s">
        <v>32</v>
      </c>
      <c r="C11" s="14">
        <v>5</v>
      </c>
      <c r="D11" s="11">
        <v>6571.5687606694446</v>
      </c>
      <c r="E11" s="11">
        <v>5859.9658740238956</v>
      </c>
      <c r="F11" s="11">
        <v>5166.8700763014458</v>
      </c>
      <c r="G11" s="11">
        <v>4610.2768516119286</v>
      </c>
      <c r="H11" s="11">
        <v>4246.343566387297</v>
      </c>
      <c r="I11" s="11">
        <v>4327.8315450951541</v>
      </c>
      <c r="J11" s="11">
        <v>4731.1909696628463</v>
      </c>
      <c r="K11" s="11">
        <v>6251.708954909951</v>
      </c>
      <c r="L11" s="11">
        <v>8128.0514596505382</v>
      </c>
      <c r="M11" s="11">
        <v>9363.0921302096795</v>
      </c>
      <c r="N11" s="11">
        <v>10087.772182475077</v>
      </c>
      <c r="O11" s="11">
        <v>11154.556465769077</v>
      </c>
      <c r="P11" s="11">
        <v>11804.19180751832</v>
      </c>
      <c r="Q11" s="11">
        <v>11731.9714196368</v>
      </c>
      <c r="R11" s="11">
        <v>11079.070298073799</v>
      </c>
      <c r="S11" s="11">
        <v>10660.832763257775</v>
      </c>
      <c r="T11" s="11">
        <v>10373.15217592127</v>
      </c>
      <c r="U11" s="11">
        <v>10122.716528138237</v>
      </c>
      <c r="V11" s="11">
        <v>11069.617094569872</v>
      </c>
      <c r="W11" s="11">
        <v>12617.149249244179</v>
      </c>
      <c r="X11" s="11">
        <v>12122.303844173188</v>
      </c>
      <c r="Y11" s="11">
        <v>10700.708386274127</v>
      </c>
      <c r="Z11" s="11">
        <v>8925.8007015555049</v>
      </c>
      <c r="AA11" s="11">
        <v>7346.7665639034458</v>
      </c>
      <c r="AB11" s="12">
        <v>1045267.5483451643</v>
      </c>
      <c r="AC11" s="64"/>
    </row>
    <row r="12" spans="1:33" ht="15.75" thickBot="1" x14ac:dyDescent="0.3">
      <c r="A12" s="62"/>
      <c r="B12" s="13" t="s">
        <v>33</v>
      </c>
      <c r="C12" s="15">
        <v>21</v>
      </c>
      <c r="D12" s="11">
        <v>6612.0713479307451</v>
      </c>
      <c r="E12" s="11">
        <v>5856.6633941216751</v>
      </c>
      <c r="F12" s="11">
        <v>5341.0985976730917</v>
      </c>
      <c r="G12" s="11">
        <v>4990.0865951026608</v>
      </c>
      <c r="H12" s="11">
        <v>4882.5114014319843</v>
      </c>
      <c r="I12" s="11">
        <v>5649.3782317805744</v>
      </c>
      <c r="J12" s="11">
        <v>6703.4592151040451</v>
      </c>
      <c r="K12" s="11">
        <v>7987.4048921691465</v>
      </c>
      <c r="L12" s="11">
        <v>9724.1351382522262</v>
      </c>
      <c r="M12" s="11">
        <v>10969.140226065421</v>
      </c>
      <c r="N12" s="11">
        <v>11638.728957058225</v>
      </c>
      <c r="O12" s="11">
        <v>11758.438731343082</v>
      </c>
      <c r="P12" s="11">
        <v>11102.089438447576</v>
      </c>
      <c r="Q12" s="11">
        <v>11480.264523034348</v>
      </c>
      <c r="R12" s="11">
        <v>11823.164749938336</v>
      </c>
      <c r="S12" s="11">
        <v>11881.224659517029</v>
      </c>
      <c r="T12" s="11">
        <v>12967.356120521534</v>
      </c>
      <c r="U12" s="11">
        <v>12457.592472731383</v>
      </c>
      <c r="V12" s="11">
        <v>12671.562226147988</v>
      </c>
      <c r="W12" s="11">
        <v>13306.391009619911</v>
      </c>
      <c r="X12" s="11">
        <v>12831.817941323818</v>
      </c>
      <c r="Y12" s="11">
        <v>11633.733626169353</v>
      </c>
      <c r="Z12" s="11">
        <v>9771.685779479456</v>
      </c>
      <c r="AA12" s="11">
        <v>7943.3366404863955</v>
      </c>
      <c r="AB12" s="12">
        <v>4871650.0542244492</v>
      </c>
      <c r="AC12" s="65"/>
    </row>
    <row r="13" spans="1:33" ht="15.75" thickBot="1" x14ac:dyDescent="0.3">
      <c r="A13" s="60">
        <v>46266</v>
      </c>
      <c r="B13" s="9" t="s">
        <v>31</v>
      </c>
      <c r="C13" s="10">
        <v>4</v>
      </c>
      <c r="D13" s="11">
        <v>1995.8492913374657</v>
      </c>
      <c r="E13" s="11">
        <v>1903.5485193140739</v>
      </c>
      <c r="F13" s="11">
        <v>1741.97352101671</v>
      </c>
      <c r="G13" s="11">
        <v>1651.3014324824944</v>
      </c>
      <c r="H13" s="11">
        <v>1639.5365266759054</v>
      </c>
      <c r="I13" s="11">
        <v>1680.9493363122947</v>
      </c>
      <c r="J13" s="11">
        <v>1869.2304788671927</v>
      </c>
      <c r="K13" s="11">
        <v>2458.9738381343232</v>
      </c>
      <c r="L13" s="11">
        <v>3114.5501300837313</v>
      </c>
      <c r="M13" s="11">
        <v>3530.0925954482109</v>
      </c>
      <c r="N13" s="11">
        <v>3839.9753523337331</v>
      </c>
      <c r="O13" s="11">
        <v>4169.7477732500765</v>
      </c>
      <c r="P13" s="11">
        <v>4287.6735209169101</v>
      </c>
      <c r="Q13" s="11">
        <v>4248.0770532273709</v>
      </c>
      <c r="R13" s="11">
        <v>4118.1640884560784</v>
      </c>
      <c r="S13" s="11">
        <v>3936.1860309723834</v>
      </c>
      <c r="T13" s="11">
        <v>3782.2650453932165</v>
      </c>
      <c r="U13" s="11">
        <v>3720.8175629178004</v>
      </c>
      <c r="V13" s="11">
        <v>4157.7589567837631</v>
      </c>
      <c r="W13" s="11">
        <v>4324.1549648332111</v>
      </c>
      <c r="X13" s="11">
        <v>4114.7350566386049</v>
      </c>
      <c r="Y13" s="11">
        <v>3711.1627485187928</v>
      </c>
      <c r="Z13" s="11">
        <v>3243.3568695718677</v>
      </c>
      <c r="AA13" s="11">
        <v>2745.167380341768</v>
      </c>
      <c r="AB13" s="12">
        <v>303940.99229531188</v>
      </c>
      <c r="AC13" s="63">
        <v>2275335.8508950048</v>
      </c>
    </row>
    <row r="14" spans="1:33" ht="15.75" thickBot="1" x14ac:dyDescent="0.3">
      <c r="A14" s="61"/>
      <c r="B14" s="13" t="s">
        <v>32</v>
      </c>
      <c r="C14" s="14">
        <v>4</v>
      </c>
      <c r="D14" s="11">
        <v>2371.2536384641235</v>
      </c>
      <c r="E14" s="11">
        <v>2108.3313443699399</v>
      </c>
      <c r="F14" s="11">
        <v>1915.1710819155533</v>
      </c>
      <c r="G14" s="11">
        <v>1799.8288367654259</v>
      </c>
      <c r="H14" s="11">
        <v>1714.7491835181008</v>
      </c>
      <c r="I14" s="11">
        <v>1704.7121216357091</v>
      </c>
      <c r="J14" s="11">
        <v>1752.7084377885731</v>
      </c>
      <c r="K14" s="11">
        <v>2145.1166670387202</v>
      </c>
      <c r="L14" s="11">
        <v>2656.5851246316324</v>
      </c>
      <c r="M14" s="11">
        <v>2936.8946145739264</v>
      </c>
      <c r="N14" s="11">
        <v>3181.0164100606526</v>
      </c>
      <c r="O14" s="11">
        <v>3537.0109017130353</v>
      </c>
      <c r="P14" s="11">
        <v>3705.3895853422691</v>
      </c>
      <c r="Q14" s="11">
        <v>3585.517947418316</v>
      </c>
      <c r="R14" s="11">
        <v>3315.3409479491065</v>
      </c>
      <c r="S14" s="11">
        <v>3191.7289357665441</v>
      </c>
      <c r="T14" s="11">
        <v>3079.6190009257034</v>
      </c>
      <c r="U14" s="11">
        <v>3124.2598559064336</v>
      </c>
      <c r="V14" s="11">
        <v>3699.626018336874</v>
      </c>
      <c r="W14" s="11">
        <v>3916.7319264867801</v>
      </c>
      <c r="X14" s="11">
        <v>3778.0725848502125</v>
      </c>
      <c r="Y14" s="11">
        <v>3449.1398289078306</v>
      </c>
      <c r="Z14" s="11">
        <v>2907.9168433614395</v>
      </c>
      <c r="AA14" s="11">
        <v>2432.5337210653652</v>
      </c>
      <c r="AB14" s="12">
        <v>272037.02223516908</v>
      </c>
      <c r="AC14" s="64"/>
    </row>
    <row r="15" spans="1:33" ht="15.75" thickBot="1" x14ac:dyDescent="0.3">
      <c r="A15" s="62"/>
      <c r="B15" s="13" t="s">
        <v>33</v>
      </c>
      <c r="C15" s="15">
        <v>22</v>
      </c>
      <c r="D15" s="11">
        <v>2083.7030619553279</v>
      </c>
      <c r="E15" s="11">
        <v>1890.6069678371905</v>
      </c>
      <c r="F15" s="11">
        <v>1745.6189028742265</v>
      </c>
      <c r="G15" s="11">
        <v>1610.5084967287576</v>
      </c>
      <c r="H15" s="11">
        <v>1638.7101897174043</v>
      </c>
      <c r="I15" s="11">
        <v>1903.1409243685603</v>
      </c>
      <c r="J15" s="11">
        <v>2252.1276908887648</v>
      </c>
      <c r="K15" s="11">
        <v>2638.8079268184165</v>
      </c>
      <c r="L15" s="11">
        <v>3201.8120883496704</v>
      </c>
      <c r="M15" s="11">
        <v>3498.1403019781828</v>
      </c>
      <c r="N15" s="11">
        <v>3738.7915307047142</v>
      </c>
      <c r="O15" s="11">
        <v>4059.1052286785925</v>
      </c>
      <c r="P15" s="11">
        <v>4114.1310309779728</v>
      </c>
      <c r="Q15" s="11">
        <v>4162.0084612329347</v>
      </c>
      <c r="R15" s="11">
        <v>4267.7888003681837</v>
      </c>
      <c r="S15" s="11">
        <v>4226.7810654707491</v>
      </c>
      <c r="T15" s="11">
        <v>4155.8542137452832</v>
      </c>
      <c r="U15" s="11">
        <v>4015.1461380377632</v>
      </c>
      <c r="V15" s="11">
        <v>4333.8664838798122</v>
      </c>
      <c r="W15" s="11">
        <v>4429.8129770192963</v>
      </c>
      <c r="X15" s="11">
        <v>4179.6027017430242</v>
      </c>
      <c r="Y15" s="11">
        <v>3670.218358043925</v>
      </c>
      <c r="Z15" s="11">
        <v>2987.3945620817613</v>
      </c>
      <c r="AA15" s="11">
        <v>2439.8599130687644</v>
      </c>
      <c r="AB15" s="12">
        <v>1699357.836364524</v>
      </c>
      <c r="AC15" s="65"/>
    </row>
    <row r="16" spans="1:33" ht="15.75" thickBot="1" x14ac:dyDescent="0.3">
      <c r="A16" s="60">
        <v>46296</v>
      </c>
      <c r="B16" s="9" t="s">
        <v>31</v>
      </c>
      <c r="C16" s="10">
        <v>5</v>
      </c>
      <c r="D16" s="11">
        <v>1876.9935772043264</v>
      </c>
      <c r="E16" s="11">
        <v>1670.3156117493572</v>
      </c>
      <c r="F16" s="11">
        <v>1537.4478896772507</v>
      </c>
      <c r="G16" s="11">
        <v>1416.6354194732658</v>
      </c>
      <c r="H16" s="11">
        <v>1358.988074639642</v>
      </c>
      <c r="I16" s="11">
        <v>1395.9470950099003</v>
      </c>
      <c r="J16" s="11">
        <v>1504.3773108349851</v>
      </c>
      <c r="K16" s="11">
        <v>2042.5883707493322</v>
      </c>
      <c r="L16" s="11">
        <v>2702.1127201704476</v>
      </c>
      <c r="M16" s="11">
        <v>3193.6562924269128</v>
      </c>
      <c r="N16" s="11">
        <v>3542.9083841342881</v>
      </c>
      <c r="O16" s="11">
        <v>3914.4734973222976</v>
      </c>
      <c r="P16" s="11">
        <v>4007.5010696468617</v>
      </c>
      <c r="Q16" s="11">
        <v>3902.311995427016</v>
      </c>
      <c r="R16" s="11">
        <v>3786.6443991110445</v>
      </c>
      <c r="S16" s="11">
        <v>3629.2463309623572</v>
      </c>
      <c r="T16" s="11">
        <v>3495.9897131597672</v>
      </c>
      <c r="U16" s="11">
        <v>3490.5993295002572</v>
      </c>
      <c r="V16" s="11">
        <v>3821.0059673609958</v>
      </c>
      <c r="W16" s="11">
        <v>3859.7789748454543</v>
      </c>
      <c r="X16" s="11">
        <v>3720.1107352582148</v>
      </c>
      <c r="Y16" s="11">
        <v>3384.8929311190404</v>
      </c>
      <c r="Z16" s="11">
        <v>2917.6037643346363</v>
      </c>
      <c r="AA16" s="11">
        <v>2453.0631722819826</v>
      </c>
      <c r="AB16" s="12">
        <v>343125.96313199814</v>
      </c>
      <c r="AC16" s="63">
        <v>2149277.0968822557</v>
      </c>
    </row>
    <row r="17" spans="1:29" ht="15.75" thickBot="1" x14ac:dyDescent="0.3">
      <c r="A17" s="61"/>
      <c r="B17" s="13" t="s">
        <v>32</v>
      </c>
      <c r="C17" s="14">
        <v>4</v>
      </c>
      <c r="D17" s="11">
        <v>2009.6729375777959</v>
      </c>
      <c r="E17" s="11">
        <v>1769.9382160996302</v>
      </c>
      <c r="F17" s="11">
        <v>1592.5844328981575</v>
      </c>
      <c r="G17" s="11">
        <v>1492.7506695133234</v>
      </c>
      <c r="H17" s="11">
        <v>1445.4349535343927</v>
      </c>
      <c r="I17" s="11">
        <v>1460.3635981273392</v>
      </c>
      <c r="J17" s="11">
        <v>1498.2843359764511</v>
      </c>
      <c r="K17" s="11">
        <v>1894.5990003941642</v>
      </c>
      <c r="L17" s="11">
        <v>2347.6272472708788</v>
      </c>
      <c r="M17" s="11">
        <v>2686.1666542009107</v>
      </c>
      <c r="N17" s="11">
        <v>2867.6029141741519</v>
      </c>
      <c r="O17" s="11">
        <v>3284.931151924784</v>
      </c>
      <c r="P17" s="11">
        <v>3507.1368883394452</v>
      </c>
      <c r="Q17" s="11">
        <v>3443.2044933554698</v>
      </c>
      <c r="R17" s="11">
        <v>3158.1156583415705</v>
      </c>
      <c r="S17" s="11">
        <v>2817.2399886783915</v>
      </c>
      <c r="T17" s="11">
        <v>2869.3858515231323</v>
      </c>
      <c r="U17" s="11">
        <v>3004.989357061585</v>
      </c>
      <c r="V17" s="11">
        <v>3538.8105372129603</v>
      </c>
      <c r="W17" s="11">
        <v>3647.6332592063445</v>
      </c>
      <c r="X17" s="11">
        <v>3377.8068795503332</v>
      </c>
      <c r="Y17" s="11">
        <v>2956.0978397089548</v>
      </c>
      <c r="Z17" s="11">
        <v>2439.9413970829701</v>
      </c>
      <c r="AA17" s="11">
        <v>2014.7688126668745</v>
      </c>
      <c r="AB17" s="12">
        <v>244500.34829768006</v>
      </c>
      <c r="AC17" s="64"/>
    </row>
    <row r="18" spans="1:29" ht="15.75" thickBot="1" x14ac:dyDescent="0.3">
      <c r="A18" s="62"/>
      <c r="B18" s="13" t="s">
        <v>33</v>
      </c>
      <c r="C18" s="15">
        <v>22</v>
      </c>
      <c r="D18" s="11">
        <v>1904.8269112170474</v>
      </c>
      <c r="E18" s="11">
        <v>1700.0784199975951</v>
      </c>
      <c r="F18" s="11">
        <v>1550.5537789498721</v>
      </c>
      <c r="G18" s="11">
        <v>1396.7977985592297</v>
      </c>
      <c r="H18" s="11">
        <v>1446.9750068848325</v>
      </c>
      <c r="I18" s="11">
        <v>1651.398933811256</v>
      </c>
      <c r="J18" s="11">
        <v>1935.9217834642304</v>
      </c>
      <c r="K18" s="11">
        <v>2388.1024870969268</v>
      </c>
      <c r="L18" s="11">
        <v>2886.7682809445814</v>
      </c>
      <c r="M18" s="11">
        <v>3192.8532279012334</v>
      </c>
      <c r="N18" s="11">
        <v>3388.8737435885632</v>
      </c>
      <c r="O18" s="11">
        <v>3622.2765448690916</v>
      </c>
      <c r="P18" s="11">
        <v>3812.8134150681253</v>
      </c>
      <c r="Q18" s="11">
        <v>3816.265650063604</v>
      </c>
      <c r="R18" s="11">
        <v>3931.6314231559081</v>
      </c>
      <c r="S18" s="11">
        <v>3976.8457330371921</v>
      </c>
      <c r="T18" s="11">
        <v>3938.3377410662006</v>
      </c>
      <c r="U18" s="11">
        <v>3755.3931995953026</v>
      </c>
      <c r="V18" s="11">
        <v>4153.2820149008548</v>
      </c>
      <c r="W18" s="11">
        <v>4130.7160283290787</v>
      </c>
      <c r="X18" s="11">
        <v>3909.2975361580238</v>
      </c>
      <c r="Y18" s="11">
        <v>3400.340494092653</v>
      </c>
      <c r="Z18" s="11">
        <v>2800.3741613307502</v>
      </c>
      <c r="AA18" s="11">
        <v>2293.4022973986266</v>
      </c>
      <c r="AB18" s="12">
        <v>1561650.7854525773</v>
      </c>
      <c r="AC18" s="65"/>
    </row>
    <row r="19" spans="1:29" ht="15.75" thickBot="1" x14ac:dyDescent="0.3">
      <c r="A19" s="60">
        <v>46327</v>
      </c>
      <c r="B19" s="9" t="s">
        <v>31</v>
      </c>
      <c r="C19" s="10">
        <v>4</v>
      </c>
      <c r="D19" s="11">
        <v>1815.6678095528614</v>
      </c>
      <c r="E19" s="11">
        <v>1745.0633077055254</v>
      </c>
      <c r="F19" s="11">
        <v>1568.1194918558922</v>
      </c>
      <c r="G19" s="11">
        <v>1425.355253662482</v>
      </c>
      <c r="H19" s="11">
        <v>1423.3660098556375</v>
      </c>
      <c r="I19" s="11">
        <v>1481.9407170008444</v>
      </c>
      <c r="J19" s="11">
        <v>1631.6561376399286</v>
      </c>
      <c r="K19" s="11">
        <v>2164.0415784788693</v>
      </c>
      <c r="L19" s="11">
        <v>2864.4357874859452</v>
      </c>
      <c r="M19" s="11">
        <v>3290.432265974664</v>
      </c>
      <c r="N19" s="11">
        <v>3562.5532060044461</v>
      </c>
      <c r="O19" s="11">
        <v>3841.3237147662649</v>
      </c>
      <c r="P19" s="11">
        <v>3968.9501716774639</v>
      </c>
      <c r="Q19" s="11">
        <v>3889.6187314736826</v>
      </c>
      <c r="R19" s="11">
        <v>3769.4953811425858</v>
      </c>
      <c r="S19" s="11">
        <v>3615.7998179448759</v>
      </c>
      <c r="T19" s="11">
        <v>3477.7517590680727</v>
      </c>
      <c r="U19" s="11">
        <v>3554.3074428866375</v>
      </c>
      <c r="V19" s="11">
        <v>4002.8463400142846</v>
      </c>
      <c r="W19" s="11">
        <v>4015.8500698081998</v>
      </c>
      <c r="X19" s="11">
        <v>3827.4511388836672</v>
      </c>
      <c r="Y19" s="11">
        <v>3432.2920767633796</v>
      </c>
      <c r="Z19" s="11">
        <v>2961.9794829171678</v>
      </c>
      <c r="AA19" s="11">
        <v>2490.444298503312</v>
      </c>
      <c r="AB19" s="12">
        <v>279282.96796426678</v>
      </c>
      <c r="AC19" s="63">
        <v>2095521.3673851695</v>
      </c>
    </row>
    <row r="20" spans="1:29" ht="15.75" thickBot="1" x14ac:dyDescent="0.3">
      <c r="A20" s="61"/>
      <c r="B20" s="13" t="s">
        <v>32</v>
      </c>
      <c r="C20" s="14">
        <v>5</v>
      </c>
      <c r="D20" s="11">
        <v>2066.5216433284395</v>
      </c>
      <c r="E20" s="11">
        <v>1834.7903435974285</v>
      </c>
      <c r="F20" s="11">
        <v>1697.1509379081836</v>
      </c>
      <c r="G20" s="11">
        <v>1583.0877003878686</v>
      </c>
      <c r="H20" s="11">
        <v>1539.2363881352303</v>
      </c>
      <c r="I20" s="11">
        <v>1556.1221458954415</v>
      </c>
      <c r="J20" s="11">
        <v>1646.6464515077687</v>
      </c>
      <c r="K20" s="11">
        <v>2040.3888807672711</v>
      </c>
      <c r="L20" s="11">
        <v>2559.6896177210356</v>
      </c>
      <c r="M20" s="11">
        <v>2882.2176979261958</v>
      </c>
      <c r="N20" s="11">
        <v>3064.7563506403467</v>
      </c>
      <c r="O20" s="11">
        <v>3303.0161125975601</v>
      </c>
      <c r="P20" s="11">
        <v>3432.4984129331469</v>
      </c>
      <c r="Q20" s="11">
        <v>3332.8544741743626</v>
      </c>
      <c r="R20" s="11">
        <v>3127.0936932961231</v>
      </c>
      <c r="S20" s="11">
        <v>2973.6002106955048</v>
      </c>
      <c r="T20" s="11">
        <v>2915.3065486626565</v>
      </c>
      <c r="U20" s="11">
        <v>2969.1880092995852</v>
      </c>
      <c r="V20" s="11">
        <v>3577.5230103761769</v>
      </c>
      <c r="W20" s="11">
        <v>3725.6314203822603</v>
      </c>
      <c r="X20" s="11">
        <v>3501.0205212161036</v>
      </c>
      <c r="Y20" s="11">
        <v>3111.5363243687752</v>
      </c>
      <c r="Z20" s="11">
        <v>2655.4580300828984</v>
      </c>
      <c r="AA20" s="11">
        <v>2241.588515205819</v>
      </c>
      <c r="AB20" s="12">
        <v>316684.61720553087</v>
      </c>
      <c r="AC20" s="64"/>
    </row>
    <row r="21" spans="1:29" ht="15.75" thickBot="1" x14ac:dyDescent="0.3">
      <c r="A21" s="62"/>
      <c r="B21" s="13" t="s">
        <v>33</v>
      </c>
      <c r="C21" s="15">
        <v>21</v>
      </c>
      <c r="D21" s="11">
        <v>1904.2588735126974</v>
      </c>
      <c r="E21" s="11">
        <v>1696.928177066703</v>
      </c>
      <c r="F21" s="11">
        <v>1563.7303940165884</v>
      </c>
      <c r="G21" s="11">
        <v>1476.0198067306428</v>
      </c>
      <c r="H21" s="11">
        <v>1470.1932513068423</v>
      </c>
      <c r="I21" s="11">
        <v>1667.2947791061342</v>
      </c>
      <c r="J21" s="11">
        <v>1989.7803364207102</v>
      </c>
      <c r="K21" s="11">
        <v>2464.6609230561789</v>
      </c>
      <c r="L21" s="11">
        <v>2975.2143073823954</v>
      </c>
      <c r="M21" s="11">
        <v>3250.5689868216559</v>
      </c>
      <c r="N21" s="11">
        <v>3521.9377773657279</v>
      </c>
      <c r="O21" s="11">
        <v>3807.5628841482312</v>
      </c>
      <c r="P21" s="11">
        <v>3898.7358690682604</v>
      </c>
      <c r="Q21" s="11">
        <v>3865.5106659741559</v>
      </c>
      <c r="R21" s="11">
        <v>3955.3398126250158</v>
      </c>
      <c r="S21" s="11">
        <v>3856.1370119153016</v>
      </c>
      <c r="T21" s="11">
        <v>3720.961339819396</v>
      </c>
      <c r="U21" s="11">
        <v>3663.658756663026</v>
      </c>
      <c r="V21" s="11">
        <v>4094.7803007929924</v>
      </c>
      <c r="W21" s="11">
        <v>4036.5065867570775</v>
      </c>
      <c r="X21" s="11">
        <v>3884.0725972742712</v>
      </c>
      <c r="Y21" s="11">
        <v>3462.9055469031873</v>
      </c>
      <c r="Z21" s="11">
        <v>2853.7345687830702</v>
      </c>
      <c r="AA21" s="11">
        <v>2326.8294091265016</v>
      </c>
      <c r="AB21" s="12">
        <v>1499553.7822153717</v>
      </c>
      <c r="AC21" s="65"/>
    </row>
    <row r="22" spans="1:29" ht="15.75" thickBot="1" x14ac:dyDescent="0.3">
      <c r="A22" s="60">
        <v>46357</v>
      </c>
      <c r="B22" s="16" t="s">
        <v>31</v>
      </c>
      <c r="C22" s="17">
        <v>4</v>
      </c>
      <c r="D22" s="11">
        <v>8696.0575657504705</v>
      </c>
      <c r="E22" s="11">
        <v>7748.4034143278404</v>
      </c>
      <c r="F22" s="11">
        <v>7253.1107982879512</v>
      </c>
      <c r="G22" s="11">
        <v>6926.1405195340303</v>
      </c>
      <c r="H22" s="11">
        <v>6835.4620430332652</v>
      </c>
      <c r="I22" s="11">
        <v>7188.8053019096224</v>
      </c>
      <c r="J22" s="11">
        <v>7646.0628865103208</v>
      </c>
      <c r="K22" s="11">
        <v>9390.20116098168</v>
      </c>
      <c r="L22" s="11">
        <v>11738.856284027108</v>
      </c>
      <c r="M22" s="11">
        <v>13040.320707938983</v>
      </c>
      <c r="N22" s="11">
        <v>13919.369420572024</v>
      </c>
      <c r="O22" s="11">
        <v>14798.957287132129</v>
      </c>
      <c r="P22" s="11">
        <v>15094.698403561386</v>
      </c>
      <c r="Q22" s="11">
        <v>15035.839500904007</v>
      </c>
      <c r="R22" s="11">
        <v>14548.415874398197</v>
      </c>
      <c r="S22" s="11">
        <v>14146.643683552094</v>
      </c>
      <c r="T22" s="11">
        <v>13803.86328541582</v>
      </c>
      <c r="U22" s="11">
        <v>13746.475665481936</v>
      </c>
      <c r="V22" s="11">
        <v>15557.05706774666</v>
      </c>
      <c r="W22" s="11">
        <v>15812.560974724769</v>
      </c>
      <c r="X22" s="11">
        <v>15124.312002534178</v>
      </c>
      <c r="Y22" s="11">
        <v>13953.932224783755</v>
      </c>
      <c r="Z22" s="11">
        <v>12304.827423674735</v>
      </c>
      <c r="AA22" s="11">
        <v>10815.89690120747</v>
      </c>
      <c r="AB22" s="12">
        <v>1140505.0815919617</v>
      </c>
      <c r="AC22" s="63">
        <v>8978626.8891185708</v>
      </c>
    </row>
    <row r="23" spans="1:29" ht="15.75" thickBot="1" x14ac:dyDescent="0.3">
      <c r="A23" s="61"/>
      <c r="B23" s="18" t="s">
        <v>32</v>
      </c>
      <c r="C23" s="18">
        <v>4</v>
      </c>
      <c r="D23" s="11">
        <v>9628.4129080877756</v>
      </c>
      <c r="E23" s="11">
        <v>8775.5903637097144</v>
      </c>
      <c r="F23" s="11">
        <v>8180.0391640072921</v>
      </c>
      <c r="G23" s="11">
        <v>7707.9187762552356</v>
      </c>
      <c r="H23" s="11">
        <v>7499.8901569181326</v>
      </c>
      <c r="I23" s="11">
        <v>7607.6222240062925</v>
      </c>
      <c r="J23" s="11">
        <v>7635.3177765554501</v>
      </c>
      <c r="K23" s="11">
        <v>8947.9854646982494</v>
      </c>
      <c r="L23" s="11">
        <v>10602.418524100558</v>
      </c>
      <c r="M23" s="11">
        <v>11991.614429397781</v>
      </c>
      <c r="N23" s="11">
        <v>12683.248933876868</v>
      </c>
      <c r="O23" s="11">
        <v>13703.438272782838</v>
      </c>
      <c r="P23" s="11">
        <v>14212.66156317764</v>
      </c>
      <c r="Q23" s="11">
        <v>14227.637639278462</v>
      </c>
      <c r="R23" s="11">
        <v>13638.362646910104</v>
      </c>
      <c r="S23" s="11">
        <v>13024.94343044173</v>
      </c>
      <c r="T23" s="11">
        <v>12738.919740895111</v>
      </c>
      <c r="U23" s="11">
        <v>12630.796597366902</v>
      </c>
      <c r="V23" s="11">
        <v>14664.533303795659</v>
      </c>
      <c r="W23" s="11">
        <v>15300.135034066036</v>
      </c>
      <c r="X23" s="11">
        <v>14320.735347543519</v>
      </c>
      <c r="Y23" s="11">
        <v>13014.262867083762</v>
      </c>
      <c r="Z23" s="11">
        <v>12029.800702372853</v>
      </c>
      <c r="AA23" s="11">
        <v>10591.872116414583</v>
      </c>
      <c r="AB23" s="12">
        <v>1101432.6319349702</v>
      </c>
      <c r="AC23" s="64"/>
    </row>
    <row r="24" spans="1:29" ht="15.75" thickBot="1" x14ac:dyDescent="0.3">
      <c r="A24" s="62"/>
      <c r="B24" s="19" t="s">
        <v>33</v>
      </c>
      <c r="C24" s="19">
        <v>23</v>
      </c>
      <c r="D24" s="11">
        <v>9028.7515185047414</v>
      </c>
      <c r="E24" s="11">
        <v>8140.113025760551</v>
      </c>
      <c r="F24" s="11">
        <v>7576.1334288716753</v>
      </c>
      <c r="G24" s="11">
        <v>7174.1144422138823</v>
      </c>
      <c r="H24" s="11">
        <v>7077.4297873495598</v>
      </c>
      <c r="I24" s="11">
        <v>7470.7272089054968</v>
      </c>
      <c r="J24" s="11">
        <v>8256.9083752282677</v>
      </c>
      <c r="K24" s="11">
        <v>10145.498407911949</v>
      </c>
      <c r="L24" s="11">
        <v>12394.148523211243</v>
      </c>
      <c r="M24" s="11">
        <v>13195.970939108236</v>
      </c>
      <c r="N24" s="11">
        <v>13684.348933153939</v>
      </c>
      <c r="O24" s="11">
        <v>14626.491311448965</v>
      </c>
      <c r="P24" s="11">
        <v>14708.813354087219</v>
      </c>
      <c r="Q24" s="11">
        <v>14806.113823262604</v>
      </c>
      <c r="R24" s="11">
        <v>14816.162119255394</v>
      </c>
      <c r="S24" s="11">
        <v>14849.09245505416</v>
      </c>
      <c r="T24" s="11">
        <v>14562.905500585959</v>
      </c>
      <c r="U24" s="11">
        <v>14380.940869399015</v>
      </c>
      <c r="V24" s="11">
        <v>16349.380285731502</v>
      </c>
      <c r="W24" s="11">
        <v>16540.680488303435</v>
      </c>
      <c r="X24" s="11">
        <v>15773.256888485426</v>
      </c>
      <c r="Y24" s="11">
        <v>14259.475745408075</v>
      </c>
      <c r="Z24" s="11">
        <v>12420.260424101412</v>
      </c>
      <c r="AA24" s="11">
        <v>10661.81151820681</v>
      </c>
      <c r="AB24" s="12">
        <v>6736689.1755916383</v>
      </c>
      <c r="AC24" s="65"/>
    </row>
  </sheetData>
  <mergeCells count="16">
    <mergeCell ref="A2:E2"/>
    <mergeCell ref="AB3:AC3"/>
    <mergeCell ref="A4:A6"/>
    <mergeCell ref="AC4:AC6"/>
    <mergeCell ref="A7:A9"/>
    <mergeCell ref="AC7:AC9"/>
    <mergeCell ref="A19:A21"/>
    <mergeCell ref="AC19:AC21"/>
    <mergeCell ref="A22:A24"/>
    <mergeCell ref="AC22:AC24"/>
    <mergeCell ref="A10:A12"/>
    <mergeCell ref="AC10:AC12"/>
    <mergeCell ref="A13:A15"/>
    <mergeCell ref="AC13:AC15"/>
    <mergeCell ref="A16:A18"/>
    <mergeCell ref="AC16:AC1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fd9c4ab-8d6d-48ce-871e-5d8b31ee10a2" xsi:nil="true"/>
    <lcf76f155ced4ddcb4097134ff3c332f xmlns="b77a866c-155f-40e6-a20d-8a7a8638583b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D660D94571FD841ADEE4CF23BE271E9" ma:contentTypeVersion="12" ma:contentTypeDescription="Crear nuevo documento." ma:contentTypeScope="" ma:versionID="e61b1612c6693e8ad55096d57ad0c052">
  <xsd:schema xmlns:xsd="http://www.w3.org/2001/XMLSchema" xmlns:xs="http://www.w3.org/2001/XMLSchema" xmlns:p="http://schemas.microsoft.com/office/2006/metadata/properties" xmlns:ns2="b77a866c-155f-40e6-a20d-8a7a8638583b" xmlns:ns3="cfd9c4ab-8d6d-48ce-871e-5d8b31ee10a2" targetNamespace="http://schemas.microsoft.com/office/2006/metadata/properties" ma:root="true" ma:fieldsID="abfe7020138e44c4b7f940ee8c5b3264" ns2:_="" ns3:_="">
    <xsd:import namespace="b77a866c-155f-40e6-a20d-8a7a8638583b"/>
    <xsd:import namespace="cfd9c4ab-8d6d-48ce-871e-5d8b31ee10a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7a866c-155f-40e6-a20d-8a7a8638583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Etiquetas de imagen" ma:readOnly="false" ma:fieldId="{5cf76f15-5ced-4ddc-b409-7134ff3c332f}" ma:taxonomyMulti="true" ma:sspId="9ac7a26f-f20a-48d5-862d-b3ec633cb7a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fd9c4ab-8d6d-48ce-871e-5d8b31ee10a2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b741122f-20de-45ef-89a2-1ff38502115e}" ma:internalName="TaxCatchAll" ma:showField="CatchAllData" ma:web="cfd9c4ab-8d6d-48ce-871e-5d8b31ee10a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FDBFF20-59B2-4E7F-8984-E30833CFA588}">
  <ds:schemaRefs>
    <ds:schemaRef ds:uri="http://purl.org/dc/terms/"/>
    <ds:schemaRef ds:uri="http://purl.org/dc/elements/1.1/"/>
    <ds:schemaRef ds:uri="cfd9c4ab-8d6d-48ce-871e-5d8b31ee10a2"/>
    <ds:schemaRef ds:uri="b77a866c-155f-40e6-a20d-8a7a8638583b"/>
    <ds:schemaRef ds:uri="http://schemas.microsoft.com/office/2006/documentManagement/types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BB663E75-E2CD-4664-8870-A09D1E4458D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77a866c-155f-40e6-a20d-8a7a8638583b"/>
    <ds:schemaRef ds:uri="cfd9c4ab-8d6d-48ce-871e-5d8b31ee10a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EF42CBF-AE39-4EFE-94E9-F4F7CDC2193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Oferta Producto N° 1  plano </vt:lpstr>
      <vt:lpstr>Cantidades- Producto 1</vt:lpstr>
      <vt:lpstr>Oferta Producto N° 2  Curva</vt:lpstr>
      <vt:lpstr>Cantidades - Producto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 andres graciano lozano</dc:creator>
  <cp:lastModifiedBy>Empresa Distribuidora</cp:lastModifiedBy>
  <dcterms:created xsi:type="dcterms:W3CDTF">2026-03-20T16:32:28Z</dcterms:created>
  <dcterms:modified xsi:type="dcterms:W3CDTF">2026-03-30T23:47:38Z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0x010100ED660D94571FD841ADEE4CF23BE271E9</vt:lpwstr>
  </property>
  <property fmtid="{D5CDD505-2E9C-101B-9397-08002B2CF9AE}" pid="3" name="MediaServiceImageTags">
    <vt:lpwstr/>
  </property>
</Properties>
</file>