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showInkAnnotation="0" defaultThemeVersion="124226"/>
  <workbookProtection workbookPassword="D273" lockStructure="1"/>
  <bookViews>
    <workbookView xWindow="0" yWindow="0" windowWidth="20730" windowHeight="9405" tabRatio="651"/>
  </bookViews>
  <sheets>
    <sheet name="MATRIZ DE RIESGOS CORRUPCION" sheetId="8" r:id="rId1"/>
    <sheet name="Mapa Inherente" sheetId="11" r:id="rId2"/>
    <sheet name="Mapa Residual" sheetId="10" r:id="rId3"/>
    <sheet name="Críterios" sheetId="7" r:id="rId4"/>
    <sheet name="Controles" sheetId="13" r:id="rId5"/>
  </sheets>
  <definedNames>
    <definedName name="_xlnm._FilterDatabase" localSheetId="4" hidden="1">Controles!$B$4:$AE$33</definedName>
    <definedName name="_xlnm._FilterDatabase" localSheetId="0" hidden="1">'MATRIZ DE RIESGOS CORRUPCION'!$A$8:$AAD$69</definedName>
  </definedNames>
  <calcPr calcId="145621"/>
</workbook>
</file>

<file path=xl/calcChain.xml><?xml version="1.0" encoding="utf-8"?>
<calcChain xmlns="http://schemas.openxmlformats.org/spreadsheetml/2006/main">
  <c r="AO48" i="8" l="1"/>
  <c r="AP48" i="8" s="1"/>
  <c r="AQ48" i="8" s="1"/>
  <c r="AA48" i="8"/>
  <c r="AB48" i="8" s="1"/>
  <c r="AD48" i="8" s="1"/>
  <c r="AE48" i="8" s="1"/>
  <c r="H48" i="8"/>
  <c r="AO47" i="8"/>
  <c r="AP47" i="8" s="1"/>
  <c r="AQ47" i="8" s="1"/>
  <c r="AA47" i="8"/>
  <c r="AB47" i="8" s="1"/>
  <c r="AD47" i="8" s="1"/>
  <c r="AE47" i="8" s="1"/>
  <c r="H47" i="8"/>
  <c r="AO49" i="8"/>
  <c r="AP49" i="8" s="1"/>
  <c r="AQ49" i="8" s="1"/>
  <c r="AA49" i="8"/>
  <c r="AB49" i="8" s="1"/>
  <c r="AD49" i="8" s="1"/>
  <c r="AE49" i="8" s="1"/>
  <c r="H49" i="8"/>
  <c r="AO46" i="8"/>
  <c r="AP46" i="8" s="1"/>
  <c r="AQ46" i="8" s="1"/>
  <c r="AA46" i="8"/>
  <c r="AB46" i="8" s="1"/>
  <c r="AD46" i="8" s="1"/>
  <c r="AE46" i="8" s="1"/>
  <c r="H46" i="8"/>
  <c r="AO45" i="8"/>
  <c r="AP45" i="8" s="1"/>
  <c r="AQ45" i="8" s="1"/>
  <c r="AA45" i="8"/>
  <c r="AB45" i="8" s="1"/>
  <c r="AD45" i="8" s="1"/>
  <c r="AE45" i="8" s="1"/>
  <c r="H45" i="8"/>
  <c r="AO44" i="8"/>
  <c r="AP44" i="8" s="1"/>
  <c r="AQ44" i="8" s="1"/>
  <c r="AA44" i="8"/>
  <c r="AB44" i="8" s="1"/>
  <c r="AD44" i="8" s="1"/>
  <c r="AE44" i="8" s="1"/>
  <c r="H44" i="8"/>
  <c r="AO68" i="8"/>
  <c r="AP68" i="8" s="1"/>
  <c r="AQ68" i="8" s="1"/>
  <c r="AA68" i="8"/>
  <c r="AB68" i="8" s="1"/>
  <c r="H68" i="8"/>
  <c r="Y141" i="13"/>
  <c r="Z141" i="13" s="1"/>
  <c r="AB141" i="13" s="1"/>
  <c r="AC141" i="13" s="1"/>
  <c r="F141" i="13"/>
  <c r="AO27" i="8"/>
  <c r="AP27" i="8" s="1"/>
  <c r="AQ27" i="8" s="1"/>
  <c r="AA27" i="8"/>
  <c r="AB27" i="8" s="1"/>
  <c r="AD27" i="8" s="1"/>
  <c r="AE27" i="8" s="1"/>
  <c r="H27" i="8"/>
  <c r="AO43" i="8"/>
  <c r="AP43" i="8" s="1"/>
  <c r="AQ43" i="8" s="1"/>
  <c r="AO42" i="8"/>
  <c r="AP42" i="8" s="1"/>
  <c r="AQ42" i="8" s="1"/>
  <c r="AA42" i="8"/>
  <c r="AB42" i="8" s="1"/>
  <c r="H42" i="8"/>
  <c r="AO15" i="8"/>
  <c r="AP15" i="8" s="1"/>
  <c r="AQ15" i="8" s="1"/>
  <c r="AA43" i="8"/>
  <c r="AB43" i="8" s="1"/>
  <c r="H43" i="8"/>
  <c r="Y127" i="13"/>
  <c r="Z127" i="13" s="1"/>
  <c r="AB127" i="13" s="1"/>
  <c r="AC127" i="13" s="1"/>
  <c r="F127" i="13"/>
  <c r="Y125" i="13"/>
  <c r="Z125" i="13"/>
  <c r="AB125" i="13" s="1"/>
  <c r="AC125" i="13" s="1"/>
  <c r="F125" i="13"/>
  <c r="Y123" i="13"/>
  <c r="Z123" i="13" s="1"/>
  <c r="AB123" i="13" s="1"/>
  <c r="AC123" i="13" s="1"/>
  <c r="F123" i="13"/>
  <c r="Y135" i="13"/>
  <c r="Z135" i="13"/>
  <c r="AB135" i="13" s="1"/>
  <c r="AC135" i="13"/>
  <c r="F135" i="13"/>
  <c r="Y133" i="13"/>
  <c r="Z133" i="13" s="1"/>
  <c r="AB133" i="13" s="1"/>
  <c r="AC133" i="13" s="1"/>
  <c r="F133" i="13"/>
  <c r="Y131" i="13"/>
  <c r="Z131" i="13" s="1"/>
  <c r="AB131" i="13" s="1"/>
  <c r="AC131" i="13" s="1"/>
  <c r="F131" i="13"/>
  <c r="Y129" i="13"/>
  <c r="Z129" i="13" s="1"/>
  <c r="AB129" i="13"/>
  <c r="AC129" i="13" s="1"/>
  <c r="F129" i="13"/>
  <c r="Y139" i="13"/>
  <c r="Z139" i="13"/>
  <c r="AB139" i="13" s="1"/>
  <c r="AC139" i="13"/>
  <c r="F139" i="13"/>
  <c r="Y137" i="13"/>
  <c r="Z137" i="13" s="1"/>
  <c r="AB137" i="13" s="1"/>
  <c r="AC137" i="13" s="1"/>
  <c r="F137" i="13"/>
  <c r="Y121" i="13"/>
  <c r="Z121" i="13"/>
  <c r="AB121" i="13" s="1"/>
  <c r="AC121" i="13" s="1"/>
  <c r="F121" i="13"/>
  <c r="Y119" i="13"/>
  <c r="Z119" i="13" s="1"/>
  <c r="F119" i="13"/>
  <c r="AO57" i="8"/>
  <c r="AP57" i="8" s="1"/>
  <c r="AQ57" i="8" s="1"/>
  <c r="AA57" i="8"/>
  <c r="AB57" i="8" s="1"/>
  <c r="AD57" i="8" s="1"/>
  <c r="AE57" i="8" s="1"/>
  <c r="H57" i="8"/>
  <c r="AO56" i="8"/>
  <c r="AP56" i="8" s="1"/>
  <c r="AQ56" i="8" s="1"/>
  <c r="AA56" i="8"/>
  <c r="AB56" i="8" s="1"/>
  <c r="AD56" i="8" s="1"/>
  <c r="AE56" i="8" s="1"/>
  <c r="H56" i="8"/>
  <c r="AB119" i="13"/>
  <c r="AC119" i="13" s="1"/>
  <c r="H38" i="8"/>
  <c r="AA38" i="8"/>
  <c r="AB38" i="8" s="1"/>
  <c r="AO38" i="8"/>
  <c r="AP38" i="8" s="1"/>
  <c r="AQ38" i="8" s="1"/>
  <c r="C26" i="13"/>
  <c r="AD117" i="13"/>
  <c r="AD115" i="13"/>
  <c r="AO39" i="8"/>
  <c r="AP39" i="8" s="1"/>
  <c r="AQ39" i="8" s="1"/>
  <c r="AA39" i="8"/>
  <c r="AB39" i="8" s="1"/>
  <c r="H39" i="8"/>
  <c r="AO62" i="8"/>
  <c r="AP62" i="8" s="1"/>
  <c r="AQ62" i="8" s="1"/>
  <c r="Y14" i="13"/>
  <c r="Z14" i="13" s="1"/>
  <c r="AB14" i="13" s="1"/>
  <c r="F14" i="13"/>
  <c r="Y11" i="13"/>
  <c r="Z11" i="13"/>
  <c r="AB11" i="13" s="1"/>
  <c r="AC11" i="13" s="1"/>
  <c r="F11" i="13"/>
  <c r="Y8" i="13"/>
  <c r="Z8" i="13" s="1"/>
  <c r="AB8" i="13"/>
  <c r="AC8" i="13" s="1"/>
  <c r="F8" i="13"/>
  <c r="AO17" i="8"/>
  <c r="AP17" i="8" s="1"/>
  <c r="AQ17" i="8" s="1"/>
  <c r="AA17" i="8"/>
  <c r="AB17" i="8" s="1"/>
  <c r="AD17" i="8" s="1"/>
  <c r="AE17" i="8" s="1"/>
  <c r="H17" i="8"/>
  <c r="AO19" i="8"/>
  <c r="AP19" i="8" s="1"/>
  <c r="AQ19" i="8" s="1"/>
  <c r="AA19" i="8"/>
  <c r="AB19" i="8" s="1"/>
  <c r="AD19" i="8" s="1"/>
  <c r="AE19" i="8" s="1"/>
  <c r="H19" i="8"/>
  <c r="AO69" i="8"/>
  <c r="AP69" i="8" s="1"/>
  <c r="AQ69" i="8" s="1"/>
  <c r="AO67" i="8"/>
  <c r="AP67" i="8" s="1"/>
  <c r="AQ67" i="8" s="1"/>
  <c r="AO66" i="8"/>
  <c r="AP66" i="8" s="1"/>
  <c r="AQ66" i="8" s="1"/>
  <c r="AO65" i="8"/>
  <c r="AP65" i="8" s="1"/>
  <c r="AQ65" i="8" s="1"/>
  <c r="AO64" i="8"/>
  <c r="AP64" i="8" s="1"/>
  <c r="AQ64" i="8" s="1"/>
  <c r="AO63" i="8"/>
  <c r="AP63" i="8" s="1"/>
  <c r="AQ63" i="8" s="1"/>
  <c r="AC14" i="13"/>
  <c r="AO13" i="8"/>
  <c r="AP13" i="8" s="1"/>
  <c r="AQ13" i="8" s="1"/>
  <c r="AA13" i="8"/>
  <c r="AB13" i="8" s="1"/>
  <c r="AD13" i="8" s="1"/>
  <c r="AE13" i="8" s="1"/>
  <c r="H13" i="8"/>
  <c r="AO11" i="8"/>
  <c r="AP11" i="8" s="1"/>
  <c r="AQ11" i="8" s="1"/>
  <c r="AA11" i="8"/>
  <c r="AB11" i="8" s="1"/>
  <c r="AD11" i="8" s="1"/>
  <c r="AE11" i="8" s="1"/>
  <c r="H11" i="8"/>
  <c r="AA15" i="8"/>
  <c r="AB15" i="8" s="1"/>
  <c r="AD15" i="8" s="1"/>
  <c r="AE15" i="8" s="1"/>
  <c r="H15" i="8"/>
  <c r="AO9" i="8"/>
  <c r="AP9" i="8" s="1"/>
  <c r="AQ9" i="8" s="1"/>
  <c r="AA9" i="8"/>
  <c r="AB9" i="8" s="1"/>
  <c r="AD9" i="8" s="1"/>
  <c r="AE9" i="8" s="1"/>
  <c r="H9" i="8"/>
  <c r="AO25" i="8"/>
  <c r="AP25" i="8" s="1"/>
  <c r="AQ25" i="8" s="1"/>
  <c r="AA25" i="8"/>
  <c r="AB25" i="8" s="1"/>
  <c r="AD25" i="8" s="1"/>
  <c r="AE25" i="8" s="1"/>
  <c r="H25" i="8"/>
  <c r="AO23" i="8"/>
  <c r="AP23" i="8" s="1"/>
  <c r="AQ23" i="8" s="1"/>
  <c r="AA23" i="8"/>
  <c r="AB23" i="8" s="1"/>
  <c r="AD23" i="8" s="1"/>
  <c r="AE23" i="8" s="1"/>
  <c r="H23" i="8"/>
  <c r="AO21" i="8"/>
  <c r="AP21" i="8" s="1"/>
  <c r="AQ21" i="8" s="1"/>
  <c r="AA21" i="8"/>
  <c r="AB21" i="8" s="1"/>
  <c r="AD21" i="8" s="1"/>
  <c r="AE21" i="8" s="1"/>
  <c r="H21" i="8"/>
  <c r="AO60" i="8"/>
  <c r="AP60" i="8" s="1"/>
  <c r="AQ60" i="8" s="1"/>
  <c r="AO61" i="8"/>
  <c r="AP61" i="8" s="1"/>
  <c r="AQ61" i="8" s="1"/>
  <c r="AA61" i="8"/>
  <c r="AB61" i="8" s="1"/>
  <c r="H61" i="8"/>
  <c r="AO59" i="8"/>
  <c r="AP59" i="8" s="1"/>
  <c r="AQ59" i="8" s="1"/>
  <c r="AO58" i="8"/>
  <c r="AP58" i="8" s="1"/>
  <c r="AQ58" i="8" s="1"/>
  <c r="F90" i="13"/>
  <c r="F91" i="13"/>
  <c r="F94" i="13"/>
  <c r="F98" i="13"/>
  <c r="F102" i="13"/>
  <c r="F105" i="13"/>
  <c r="F108" i="13"/>
  <c r="F111" i="13"/>
  <c r="F115" i="13"/>
  <c r="F117" i="13"/>
  <c r="F87" i="13"/>
  <c r="AO55" i="8"/>
  <c r="AP55" i="8" s="1"/>
  <c r="AQ55" i="8" s="1"/>
  <c r="AO54" i="8"/>
  <c r="AP54" i="8" s="1"/>
  <c r="AQ54" i="8" s="1"/>
  <c r="AA55" i="8"/>
  <c r="AB55" i="8" s="1"/>
  <c r="H55" i="8"/>
  <c r="AO52" i="8"/>
  <c r="AP52" i="8" s="1"/>
  <c r="AQ52" i="8" s="1"/>
  <c r="AA52" i="8"/>
  <c r="AB52" i="8" s="1"/>
  <c r="AD52" i="8" s="1"/>
  <c r="AE52" i="8" s="1"/>
  <c r="H52" i="8"/>
  <c r="AO51" i="8"/>
  <c r="AP51" i="8" s="1"/>
  <c r="AQ51" i="8" s="1"/>
  <c r="AA51" i="8"/>
  <c r="AB51" i="8" s="1"/>
  <c r="AD51" i="8" s="1"/>
  <c r="AE51" i="8" s="1"/>
  <c r="H51" i="8"/>
  <c r="AO50" i="8"/>
  <c r="AP50" i="8" s="1"/>
  <c r="AQ50" i="8" s="1"/>
  <c r="AA50" i="8"/>
  <c r="AB50" i="8" s="1"/>
  <c r="AD50" i="8" s="1"/>
  <c r="AE50" i="8" s="1"/>
  <c r="H50" i="8"/>
  <c r="AO53" i="8"/>
  <c r="AP53" i="8" s="1"/>
  <c r="AQ53" i="8" s="1"/>
  <c r="Y91" i="13"/>
  <c r="Z91" i="13" s="1"/>
  <c r="Y90" i="13"/>
  <c r="Z90" i="13" s="1"/>
  <c r="AB90" i="13" s="1"/>
  <c r="Y87" i="13"/>
  <c r="Z87" i="13" s="1"/>
  <c r="AA87" i="13" s="1"/>
  <c r="Y85" i="13"/>
  <c r="Z85" i="13" s="1"/>
  <c r="F85" i="13"/>
  <c r="Y81" i="13"/>
  <c r="Z81" i="13"/>
  <c r="AB81" i="13" s="1"/>
  <c r="F81" i="13"/>
  <c r="Y78" i="13"/>
  <c r="Z78" i="13" s="1"/>
  <c r="AB78" i="13" s="1"/>
  <c r="AC78" i="13" s="1"/>
  <c r="F78" i="13"/>
  <c r="Y76" i="13"/>
  <c r="Z76" i="13"/>
  <c r="AB76" i="13" s="1"/>
  <c r="F76" i="13"/>
  <c r="Y73" i="13"/>
  <c r="Z73" i="13" s="1"/>
  <c r="AB73" i="13" s="1"/>
  <c r="AC73" i="13" s="1"/>
  <c r="F73" i="13"/>
  <c r="Y105" i="13"/>
  <c r="Z105" i="13"/>
  <c r="AB105" i="13" s="1"/>
  <c r="AC105" i="13" s="1"/>
  <c r="Y102" i="13"/>
  <c r="Z102" i="13"/>
  <c r="AB102" i="13" s="1"/>
  <c r="AC102" i="13" s="1"/>
  <c r="Y98" i="13"/>
  <c r="Z98" i="13"/>
  <c r="Y94" i="13"/>
  <c r="Z94" i="13"/>
  <c r="AB94" i="13" s="1"/>
  <c r="AC94" i="13" s="1"/>
  <c r="AB85" i="13"/>
  <c r="AC85" i="13" s="1"/>
  <c r="AA85" i="13"/>
  <c r="AC90" i="13"/>
  <c r="AC76" i="13"/>
  <c r="AC81" i="13"/>
  <c r="AB91" i="13"/>
  <c r="AC91" i="13" s="1"/>
  <c r="AA94" i="13"/>
  <c r="AO41" i="8"/>
  <c r="AP41" i="8" s="1"/>
  <c r="AQ41" i="8" s="1"/>
  <c r="AO40" i="8"/>
  <c r="AP40" i="8" s="1"/>
  <c r="AQ40" i="8" s="1"/>
  <c r="AO37" i="8"/>
  <c r="AP37" i="8" s="1"/>
  <c r="AQ37" i="8" s="1"/>
  <c r="AO36" i="8"/>
  <c r="AP36" i="8" s="1"/>
  <c r="AQ36" i="8" s="1"/>
  <c r="AO35" i="8"/>
  <c r="AP35" i="8" s="1"/>
  <c r="AQ35" i="8" s="1"/>
  <c r="Y117" i="13"/>
  <c r="Z117" i="13"/>
  <c r="AA117" i="13" s="1"/>
  <c r="Y115" i="13"/>
  <c r="Z115" i="13"/>
  <c r="AA115" i="13" s="1"/>
  <c r="Y111" i="13"/>
  <c r="Z111" i="13"/>
  <c r="AA111" i="13" s="1"/>
  <c r="Y108" i="13"/>
  <c r="Z108" i="13"/>
  <c r="Y69" i="13"/>
  <c r="Z69" i="13"/>
  <c r="AB69" i="13" s="1"/>
  <c r="AC69" i="13" s="1"/>
  <c r="F69" i="13"/>
  <c r="Y65" i="13"/>
  <c r="Z65" i="13" s="1"/>
  <c r="AB65" i="13" s="1"/>
  <c r="AC65" i="13" s="1"/>
  <c r="F65" i="13"/>
  <c r="Y59" i="13"/>
  <c r="Z59" i="13"/>
  <c r="F59" i="13"/>
  <c r="Y58" i="13"/>
  <c r="Z58" i="13" s="1"/>
  <c r="F58" i="13"/>
  <c r="Y56" i="13"/>
  <c r="Z56" i="13"/>
  <c r="AA56" i="13" s="1"/>
  <c r="F56" i="13"/>
  <c r="Y54" i="13"/>
  <c r="Z54" i="13" s="1"/>
  <c r="AB54" i="13" s="1"/>
  <c r="AC54" i="13" s="1"/>
  <c r="F54" i="13"/>
  <c r="Y52" i="13"/>
  <c r="Z52" i="13"/>
  <c r="AA52" i="13" s="1"/>
  <c r="F52" i="13"/>
  <c r="Y50" i="13"/>
  <c r="Z50" i="13" s="1"/>
  <c r="F50" i="13"/>
  <c r="Y40" i="13"/>
  <c r="Z40" i="13"/>
  <c r="F40" i="13"/>
  <c r="Y43" i="13"/>
  <c r="Z43" i="13" s="1"/>
  <c r="AB43" i="13" s="1"/>
  <c r="AC43" i="13" s="1"/>
  <c r="F43" i="13"/>
  <c r="Y45" i="13"/>
  <c r="Z45" i="13"/>
  <c r="F45" i="13"/>
  <c r="Y47" i="13"/>
  <c r="Z47" i="13" s="1"/>
  <c r="AB47" i="13"/>
  <c r="AC47" i="13" s="1"/>
  <c r="F47" i="13"/>
  <c r="AO34" i="8"/>
  <c r="AP34" i="8" s="1"/>
  <c r="AQ34" i="8" s="1"/>
  <c r="AA37" i="8"/>
  <c r="AB37" i="8" s="1"/>
  <c r="H37" i="8"/>
  <c r="Y38" i="13"/>
  <c r="Z38" i="13"/>
  <c r="F38" i="13"/>
  <c r="AO33" i="8"/>
  <c r="AP33" i="8" s="1"/>
  <c r="AQ33" i="8" s="1"/>
  <c r="AO32" i="8"/>
  <c r="AP32" i="8" s="1"/>
  <c r="AQ32" i="8" s="1"/>
  <c r="Y34" i="13"/>
  <c r="Z34" i="13" s="1"/>
  <c r="AB34" i="13"/>
  <c r="AC34" i="13" s="1"/>
  <c r="F34" i="13"/>
  <c r="AO8" i="8"/>
  <c r="AA69" i="8"/>
  <c r="AB69" i="8" s="1"/>
  <c r="AA67" i="8"/>
  <c r="AB67" i="8" s="1"/>
  <c r="AA66" i="8"/>
  <c r="AB66" i="8" s="1"/>
  <c r="AA65" i="8"/>
  <c r="AB65" i="8" s="1"/>
  <c r="AD65" i="8" s="1"/>
  <c r="AE65" i="8" s="1"/>
  <c r="AA64" i="8"/>
  <c r="AB64" i="8" s="1"/>
  <c r="AD64" i="8" s="1"/>
  <c r="AE64" i="8" s="1"/>
  <c r="AA63" i="8"/>
  <c r="AB63" i="8" s="1"/>
  <c r="AD63" i="8" s="1"/>
  <c r="AE63" i="8" s="1"/>
  <c r="AA62" i="8"/>
  <c r="AB62" i="8" s="1"/>
  <c r="AD62" i="8" s="1"/>
  <c r="AE62" i="8" s="1"/>
  <c r="AA60" i="8"/>
  <c r="AB60" i="8" s="1"/>
  <c r="AC60" i="8" s="1"/>
  <c r="AA59" i="8"/>
  <c r="AB59" i="8" s="1"/>
  <c r="AD59" i="8" s="1"/>
  <c r="AE59" i="8" s="1"/>
  <c r="AA58" i="8"/>
  <c r="AB58" i="8" s="1"/>
  <c r="AD58" i="8" s="1"/>
  <c r="AE58" i="8" s="1"/>
  <c r="AA54" i="8"/>
  <c r="AB54" i="8" s="1"/>
  <c r="AA53" i="8"/>
  <c r="AB53" i="8" s="1"/>
  <c r="AD53" i="8" s="1"/>
  <c r="AE53" i="8" s="1"/>
  <c r="AA41" i="8"/>
  <c r="AB41" i="8" s="1"/>
  <c r="AC41" i="8" s="1"/>
  <c r="AA40" i="8"/>
  <c r="AB40" i="8" s="1"/>
  <c r="AA36" i="8"/>
  <c r="AB36" i="8" s="1"/>
  <c r="AA35" i="8"/>
  <c r="AB35" i="8" s="1"/>
  <c r="AA34" i="8"/>
  <c r="AB34" i="8" s="1"/>
  <c r="AA33" i="8"/>
  <c r="AB33" i="8" s="1"/>
  <c r="AA32" i="8"/>
  <c r="AB32" i="8" s="1"/>
  <c r="AA31" i="8"/>
  <c r="AB31" i="8" s="1"/>
  <c r="AD31" i="8" s="1"/>
  <c r="AE31" i="8" s="1"/>
  <c r="AA29" i="8"/>
  <c r="AB29" i="8" s="1"/>
  <c r="AD29" i="8" s="1"/>
  <c r="AE29" i="8" s="1"/>
  <c r="AA28" i="8"/>
  <c r="AB28" i="8" s="1"/>
  <c r="AD28" i="8" s="1"/>
  <c r="AE28" i="8" s="1"/>
  <c r="H69" i="8"/>
  <c r="H67" i="8"/>
  <c r="H66" i="8"/>
  <c r="AA65" i="13"/>
  <c r="AB115" i="13"/>
  <c r="AC115" i="13" s="1"/>
  <c r="AA69" i="13"/>
  <c r="AB117" i="13"/>
  <c r="AC117" i="13" s="1"/>
  <c r="AA54" i="13"/>
  <c r="AB52" i="13"/>
  <c r="AC52" i="13" s="1"/>
  <c r="AB56" i="13"/>
  <c r="AC56" i="13" s="1"/>
  <c r="AA43" i="13"/>
  <c r="AA47" i="13"/>
  <c r="AB38" i="13"/>
  <c r="AC38" i="13" s="1"/>
  <c r="AA38" i="13"/>
  <c r="AA34" i="13"/>
  <c r="H65" i="8"/>
  <c r="H64" i="8"/>
  <c r="H63" i="8"/>
  <c r="H62" i="8"/>
  <c r="H60" i="8"/>
  <c r="H59" i="8"/>
  <c r="H58" i="8"/>
  <c r="H54" i="8"/>
  <c r="H53" i="8"/>
  <c r="H41" i="8"/>
  <c r="H40" i="8"/>
  <c r="H36" i="8"/>
  <c r="H35" i="8"/>
  <c r="H34" i="8"/>
  <c r="H33" i="8"/>
  <c r="H32" i="8"/>
  <c r="H31" i="8"/>
  <c r="H29" i="8"/>
  <c r="H28" i="8"/>
  <c r="AO29" i="8"/>
  <c r="AP29" i="8" s="1"/>
  <c r="AQ29" i="8" s="1"/>
  <c r="F61" i="13"/>
  <c r="F23" i="13"/>
  <c r="F31" i="13"/>
  <c r="F28" i="13"/>
  <c r="F26" i="13"/>
  <c r="F21" i="13"/>
  <c r="F17" i="13"/>
  <c r="F19" i="13"/>
  <c r="Y61" i="13"/>
  <c r="Y23" i="13"/>
  <c r="Y31" i="13"/>
  <c r="Y28" i="13"/>
  <c r="Z28" i="13" s="1"/>
  <c r="Y26" i="13"/>
  <c r="Y19" i="13"/>
  <c r="Z19" i="13" s="1"/>
  <c r="Z23" i="13"/>
  <c r="AB23" i="13" s="1"/>
  <c r="AC23" i="13" s="1"/>
  <c r="Z26" i="13"/>
  <c r="AB26" i="13"/>
  <c r="AC26" i="13" s="1"/>
  <c r="Z61" i="13"/>
  <c r="AB28" i="13"/>
  <c r="AC28" i="13" s="1"/>
  <c r="Z31" i="13"/>
  <c r="AB31" i="13" s="1"/>
  <c r="AC31" i="13" s="1"/>
  <c r="AB19" i="13"/>
  <c r="AC19" i="13"/>
  <c r="AO31" i="8"/>
  <c r="AP31" i="8" s="1"/>
  <c r="AQ31" i="8" s="1"/>
  <c r="AO28" i="8"/>
  <c r="AP28" i="8" s="1"/>
  <c r="AQ28" i="8" s="1"/>
  <c r="Y21" i="13"/>
  <c r="Y17" i="13"/>
  <c r="Z21" i="13"/>
  <c r="Z17" i="13"/>
  <c r="AB17" i="13" s="1"/>
  <c r="AC17" i="13" s="1"/>
  <c r="AB21" i="13"/>
  <c r="AC21" i="13"/>
  <c r="AD43" i="8" l="1"/>
  <c r="AE43" i="8" s="1"/>
  <c r="AD54" i="8"/>
  <c r="AE54" i="8" s="1"/>
  <c r="AC54" i="8"/>
  <c r="AD66" i="8"/>
  <c r="AE66" i="8" s="1"/>
  <c r="AC66" i="8"/>
  <c r="AC55" i="8"/>
  <c r="AD55" i="8"/>
  <c r="AE55" i="8" s="1"/>
  <c r="AC68" i="8"/>
  <c r="AD68" i="8"/>
  <c r="AE68" i="8" s="1"/>
  <c r="AC67" i="8"/>
  <c r="AD67" i="8"/>
  <c r="AE67" i="8" s="1"/>
  <c r="AD37" i="8"/>
  <c r="AE37" i="8" s="1"/>
  <c r="AC37" i="8"/>
  <c r="AC61" i="8"/>
  <c r="AD61" i="8"/>
  <c r="AE61" i="8" s="1"/>
  <c r="AC38" i="8"/>
  <c r="AD38" i="8"/>
  <c r="AE38" i="8" s="1"/>
  <c r="AC65" i="8"/>
  <c r="AD39" i="8"/>
  <c r="AE39" i="8" s="1"/>
  <c r="AC39" i="8"/>
  <c r="AD42" i="8"/>
  <c r="AE42" i="8" s="1"/>
  <c r="AC42" i="8"/>
  <c r="AD60" i="8"/>
  <c r="AE60" i="8" s="1"/>
  <c r="AC32" i="8"/>
  <c r="AD32" i="8"/>
  <c r="AE32" i="8" s="1"/>
  <c r="AC34" i="8"/>
  <c r="AD34" i="8"/>
  <c r="AE34" i="8" s="1"/>
  <c r="AD36" i="8"/>
  <c r="AE36" i="8" s="1"/>
  <c r="AC36" i="8"/>
  <c r="AC69" i="8"/>
  <c r="AD69" i="8"/>
  <c r="AE69" i="8" s="1"/>
  <c r="AD33" i="8"/>
  <c r="AE33" i="8" s="1"/>
  <c r="AC33" i="8"/>
  <c r="AC35" i="8"/>
  <c r="AD35" i="8"/>
  <c r="AE35" i="8" s="1"/>
  <c r="AC40" i="8"/>
  <c r="AD40" i="8"/>
  <c r="AE40" i="8" s="1"/>
  <c r="AD41" i="8"/>
  <c r="AE41" i="8" s="1"/>
  <c r="AB61" i="13"/>
  <c r="AC61" i="13" s="1"/>
  <c r="AA61" i="13"/>
  <c r="AB40" i="13"/>
  <c r="AC40" i="13" s="1"/>
  <c r="AA40" i="13"/>
  <c r="AB108" i="13"/>
  <c r="AC108" i="13" s="1"/>
  <c r="AA108" i="13"/>
  <c r="AB98" i="13"/>
  <c r="AC98" i="13" s="1"/>
  <c r="AA98" i="13"/>
  <c r="AB111" i="13"/>
  <c r="AC111" i="13" s="1"/>
  <c r="AB45" i="13"/>
  <c r="AC45" i="13" s="1"/>
  <c r="AA45" i="13"/>
  <c r="AB50" i="13"/>
  <c r="AC50" i="13" s="1"/>
  <c r="AA50" i="13"/>
  <c r="AB58" i="13"/>
  <c r="AC58" i="13" s="1"/>
  <c r="AA58" i="13"/>
  <c r="AB59" i="13"/>
  <c r="AC59" i="13" s="1"/>
  <c r="AA59" i="13"/>
  <c r="AB87" i="13"/>
  <c r="AC87" i="13" s="1"/>
</calcChain>
</file>

<file path=xl/comments1.xml><?xml version="1.0" encoding="utf-8"?>
<comments xmlns="http://schemas.openxmlformats.org/spreadsheetml/2006/main">
  <authors>
    <author>-user</author>
    <author>Pedro Garrido</author>
    <author>William Hernan Otalora Cabanzo</author>
  </authors>
  <commentList>
    <comment ref="B5" authorId="0">
      <text>
        <r>
          <rPr>
            <b/>
            <sz val="9"/>
            <color indexed="81"/>
            <rFont val="Tahoma"/>
            <family val="2"/>
          </rPr>
          <t>Pedro Garrido:</t>
        </r>
        <r>
          <rPr>
            <sz val="9"/>
            <color indexed="81"/>
            <rFont val="Tahoma"/>
            <family val="2"/>
          </rPr>
          <t xml:space="preserve">
Registrar el Proceso y  El objetivo del mismo.</t>
        </r>
      </text>
    </comment>
    <comment ref="F5" authorId="1">
      <text>
        <r>
          <rPr>
            <b/>
            <sz val="9"/>
            <color indexed="81"/>
            <rFont val="Tahoma"/>
            <family val="2"/>
          </rPr>
          <t>Pedro Garrido:</t>
        </r>
        <r>
          <rPr>
            <sz val="9"/>
            <color indexed="81"/>
            <rFont val="Tahoma"/>
            <family val="2"/>
          </rPr>
          <t xml:space="preserve">
Seleccionar</t>
        </r>
      </text>
    </comment>
    <comment ref="AF6" authorId="2">
      <text>
        <r>
          <rPr>
            <b/>
            <sz val="9"/>
            <color indexed="81"/>
            <rFont val="Tahoma"/>
            <family val="2"/>
          </rPr>
          <t>Pedro Garrido:</t>
        </r>
        <r>
          <rPr>
            <sz val="9"/>
            <color indexed="81"/>
            <rFont val="Tahoma"/>
            <family val="2"/>
          </rPr>
          <t xml:space="preserve">
Si el riesgo tiene mas de un control, adicionar lineas intermedias como en el R3 de este formato para que se pueda hacer el promedio en la </t>
        </r>
        <r>
          <rPr>
            <b/>
            <sz val="9"/>
            <color indexed="81"/>
            <rFont val="Tahoma"/>
            <family val="2"/>
          </rPr>
          <t>valoración de los controles</t>
        </r>
        <r>
          <rPr>
            <sz val="9"/>
            <color indexed="81"/>
            <rFont val="Tahoma"/>
            <family val="2"/>
          </rPr>
          <t xml:space="preserve"> de forma automática  </t>
        </r>
      </text>
    </comment>
    <comment ref="AG6" authorId="2">
      <text>
        <r>
          <rPr>
            <b/>
            <sz val="9"/>
            <color indexed="81"/>
            <rFont val="Tahoma"/>
            <family val="2"/>
          </rPr>
          <t>Pedro Garrido:</t>
        </r>
        <r>
          <rPr>
            <sz val="9"/>
            <color indexed="81"/>
            <rFont val="Tahoma"/>
            <family val="2"/>
          </rPr>
          <t xml:space="preserve">
Seleccionar.</t>
        </r>
      </text>
    </comment>
    <comment ref="AP6" authorId="2">
      <text>
        <r>
          <rPr>
            <b/>
            <sz val="9"/>
            <color indexed="81"/>
            <rFont val="Tahoma"/>
            <family val="2"/>
          </rPr>
          <t>William Hernan Otalora Cabanzo:</t>
        </r>
        <r>
          <rPr>
            <sz val="9"/>
            <color indexed="81"/>
            <rFont val="Tahoma"/>
            <family val="2"/>
          </rPr>
          <t xml:space="preserve">
Está formulado
No se requiere modificarlo
Verificar el resultado si hay más de un control, para lo cual se debía adicionar filas intermedias para cada control</t>
        </r>
      </text>
    </comment>
    <comment ref="AQ6" authorId="2">
      <text>
        <r>
          <rPr>
            <b/>
            <sz val="8"/>
            <color indexed="81"/>
            <rFont val="Tahoma"/>
            <family val="2"/>
          </rPr>
          <t>William Otalora:</t>
        </r>
        <r>
          <rPr>
            <sz val="8"/>
            <color indexed="81"/>
            <rFont val="Tahoma"/>
            <family val="2"/>
          </rPr>
          <t xml:space="preserve">
</t>
        </r>
        <r>
          <rPr>
            <sz val="10"/>
            <color indexed="81"/>
            <rFont val="Tahoma"/>
            <family val="2"/>
          </rPr>
          <t>Está formulado, no requiere ser modificado.
Indica el número de celdas a desplazar el riesgo en la matriz de Riegos en cuanto a probabilidad o impacto de acuerdo a este resultado.
De acuerdo con promedio controles establecer desplazamiento de acuerdo si el control afecta la probabilidad o el el impacto:
de 0   a 50 -- 0               de 51  a 75 --1           de 76 a 100 -- 2</t>
        </r>
      </text>
    </comment>
    <comment ref="E7" authorId="0">
      <text>
        <r>
          <rPr>
            <b/>
            <sz val="9"/>
            <color indexed="81"/>
            <rFont val="Tahoma"/>
            <family val="2"/>
          </rPr>
          <t>Pedro Garrido:</t>
        </r>
        <r>
          <rPr>
            <sz val="9"/>
            <color indexed="81"/>
            <rFont val="Tahoma"/>
            <family val="2"/>
          </rPr>
          <t xml:space="preserve">
Verificar el uso de los terminos- Acción u omisión + uso del poder + desviación de la gestión de lo público + el beneficio privado </t>
        </r>
      </text>
    </comment>
    <comment ref="G7" authorId="2">
      <text>
        <r>
          <rPr>
            <b/>
            <sz val="8"/>
            <color indexed="81"/>
            <rFont val="Tahoma"/>
            <family val="2"/>
          </rPr>
          <t>Pedro Garrido:</t>
        </r>
        <r>
          <rPr>
            <sz val="8"/>
            <color indexed="81"/>
            <rFont val="Tahoma"/>
            <family val="2"/>
          </rPr>
          <t xml:space="preserve">
Valorar de acuerdo a los criterios definidos en el Manula de Riesgos y 
Seleccionar:
Rara vez, Improbable, Posible, Probable, Casi seguro</t>
        </r>
      </text>
    </comment>
    <comment ref="I7" authorId="2">
      <text>
        <r>
          <rPr>
            <b/>
            <sz val="9"/>
            <color indexed="81"/>
            <rFont val="Tahoma"/>
            <family val="2"/>
          </rPr>
          <t>William Hernan Otalora Cabanzo:</t>
        </r>
        <r>
          <rPr>
            <sz val="9"/>
            <color indexed="81"/>
            <rFont val="Tahoma"/>
            <family val="2"/>
          </rPr>
          <t xml:space="preserve">
Escriba 1   en cada una de las celdas
si la respuesta es afirmativa para cada una de las preguntas</t>
        </r>
      </text>
    </comment>
    <comment ref="AR7" authorId="2">
      <text>
        <r>
          <rPr>
            <b/>
            <sz val="9"/>
            <color indexed="81"/>
            <rFont val="Tahoma"/>
            <family val="2"/>
          </rPr>
          <t>Pedro Garrido:</t>
        </r>
        <r>
          <rPr>
            <sz val="9"/>
            <color indexed="81"/>
            <rFont val="Tahoma"/>
            <family val="2"/>
          </rPr>
          <t xml:space="preserve">
Seleccionar nueva ubicación del riesgo teniendo en cuenta el desplazamiento si el control afecta probabilidad.</t>
        </r>
      </text>
    </comment>
    <comment ref="AS7" authorId="2">
      <text>
        <r>
          <rPr>
            <b/>
            <sz val="9"/>
            <color indexed="81"/>
            <rFont val="Tahoma"/>
            <family val="2"/>
          </rPr>
          <t>Pedro Garrido:</t>
        </r>
        <r>
          <rPr>
            <sz val="9"/>
            <color indexed="81"/>
            <rFont val="Tahoma"/>
            <family val="2"/>
          </rPr>
          <t xml:space="preserve">
Seleccionar nueva ubicación del riesgo si el control afecta el impacto.</t>
        </r>
      </text>
    </comment>
    <comment ref="AT7" authorId="2">
      <text>
        <r>
          <rPr>
            <b/>
            <sz val="9"/>
            <color indexed="81"/>
            <rFont val="Tahoma"/>
            <family val="2"/>
          </rPr>
          <t>Pedro Garrido:</t>
        </r>
        <r>
          <rPr>
            <sz val="9"/>
            <color indexed="81"/>
            <rFont val="Tahoma"/>
            <family val="2"/>
          </rPr>
          <t xml:space="preserve">
Seleccionar, de acuerdo a la combinación de probabilidad e impacto nuevos, ubicándolos en el Mapa Residual que se encuentra en la hoja 3 de este archivo.</t>
        </r>
      </text>
    </comment>
    <comment ref="AU7" authorId="2">
      <text>
        <r>
          <rPr>
            <b/>
            <sz val="9"/>
            <color indexed="81"/>
            <rFont val="Tahoma"/>
            <family val="2"/>
          </rPr>
          <t>Pedro Garrido:</t>
        </r>
        <r>
          <rPr>
            <sz val="9"/>
            <color indexed="81"/>
            <rFont val="Tahoma"/>
            <family val="2"/>
          </rPr>
          <t xml:space="preserve">
Definir fecha límite para el cumplimiento de la acción.</t>
        </r>
      </text>
    </comment>
    <comment ref="AV7" authorId="2">
      <text>
        <r>
          <rPr>
            <b/>
            <sz val="9"/>
            <color indexed="81"/>
            <rFont val="Tahoma"/>
            <family val="2"/>
          </rPr>
          <t>Pedro Garrido:</t>
        </r>
        <r>
          <rPr>
            <sz val="9"/>
            <color indexed="81"/>
            <rFont val="Tahoma"/>
            <family val="2"/>
          </rPr>
          <t xml:space="preserve">
Identificadar las acciones que se van a desarrollar respecto a los controles:
- Implementar nuevos controles en el proceso
- Implementar Software
- Implementar listas de chequeo
- Contratar polizas de segurado.
Etc...
</t>
        </r>
      </text>
    </comment>
    <comment ref="AW7" authorId="2">
      <text>
        <r>
          <rPr>
            <b/>
            <sz val="9"/>
            <color indexed="81"/>
            <rFont val="Tahoma"/>
            <family val="2"/>
          </rPr>
          <t>Pedro Garrido:</t>
        </r>
        <r>
          <rPr>
            <sz val="9"/>
            <color indexed="81"/>
            <rFont val="Tahoma"/>
            <family val="2"/>
          </rPr>
          <t xml:space="preserve">
Evidencia de la acción:
- Ficha del procedimiento actualizada en el SIG y comunicada a los responsables del proceso
- Software implementado
- Formato diseñado e implementado
- Capacitación realizada a los responsables del proceso (listas de asistencia) entre otros.</t>
        </r>
      </text>
    </comment>
    <comment ref="AX7" authorId="2">
      <text>
        <r>
          <rPr>
            <b/>
            <sz val="9"/>
            <color indexed="81"/>
            <rFont val="Tahoma"/>
            <family val="2"/>
          </rPr>
          <t>Pedro Garrido:</t>
        </r>
        <r>
          <rPr>
            <sz val="9"/>
            <color indexed="81"/>
            <rFont val="Tahoma"/>
            <family val="2"/>
          </rPr>
          <t xml:space="preserve">
Fecha en que se va a hacer el monitoreo y revisión por parte de los lideres de proceso con profesional de planeacion y control interno.</t>
        </r>
      </text>
    </comment>
    <comment ref="AY7" authorId="2">
      <text>
        <r>
          <rPr>
            <b/>
            <sz val="9"/>
            <color indexed="81"/>
            <rFont val="Tahoma"/>
            <family val="2"/>
          </rPr>
          <t>Pedro Garrido:</t>
        </r>
        <r>
          <rPr>
            <sz val="9"/>
            <color indexed="81"/>
            <rFont val="Tahoma"/>
            <family val="2"/>
          </rPr>
          <t xml:space="preserve">
Acción de verificación, monitoreo y revisión.</t>
        </r>
      </text>
    </comment>
    <comment ref="BA7" authorId="2">
      <text>
        <r>
          <rPr>
            <b/>
            <sz val="9"/>
            <color indexed="81"/>
            <rFont val="Tahoma"/>
            <family val="2"/>
          </rPr>
          <t>Pedro Garrido:</t>
        </r>
        <r>
          <rPr>
            <sz val="9"/>
            <color indexed="81"/>
            <rFont val="Tahoma"/>
            <family val="2"/>
          </rPr>
          <t xml:space="preserve">
Esta relacionada con el cumplimiento de las acciones asociadas al control que fueron establecidas.
Nivel de cumplimiento.</t>
        </r>
      </text>
    </comment>
    <comment ref="AH8" authorId="2">
      <text>
        <r>
          <rPr>
            <b/>
            <sz val="8"/>
            <color indexed="81"/>
            <rFont val="Tahoma"/>
            <family val="2"/>
          </rPr>
          <t>William Otalora:</t>
        </r>
        <r>
          <rPr>
            <sz val="8"/>
            <color indexed="81"/>
            <rFont val="Tahoma"/>
            <family val="2"/>
          </rPr>
          <t xml:space="preserve">
</t>
        </r>
        <r>
          <rPr>
            <sz val="9"/>
            <color indexed="81"/>
            <rFont val="Tahoma"/>
            <family val="2"/>
          </rPr>
          <t xml:space="preserve">asigne estos puntajes si la respuesta es afirmativa - </t>
        </r>
        <r>
          <rPr>
            <b/>
            <sz val="9"/>
            <color indexed="81"/>
            <rFont val="Tahoma"/>
            <family val="2"/>
          </rPr>
          <t>SI</t>
        </r>
      </text>
    </comment>
  </commentList>
</comments>
</file>

<file path=xl/comments2.xml><?xml version="1.0" encoding="utf-8"?>
<comments xmlns="http://schemas.openxmlformats.org/spreadsheetml/2006/main">
  <authors>
    <author>Pedro Garrido</author>
  </authors>
  <commentList>
    <comment ref="E13" authorId="0">
      <text>
        <r>
          <rPr>
            <b/>
            <sz val="9"/>
            <color indexed="81"/>
            <rFont val="Tahoma"/>
            <family val="2"/>
          </rPr>
          <t>Pedro Garrido:</t>
        </r>
        <r>
          <rPr>
            <sz val="9"/>
            <color indexed="81"/>
            <rFont val="Tahoma"/>
            <family val="2"/>
          </rPr>
          <t xml:space="preserve">
Si en la descripción del riesgo, las casillas son contestadas todas afirmativamente, se trata de un
riesgo de corrupción</t>
        </r>
      </text>
    </comment>
  </commentList>
</comments>
</file>

<file path=xl/comments3.xml><?xml version="1.0" encoding="utf-8"?>
<comments xmlns="http://schemas.openxmlformats.org/spreadsheetml/2006/main">
  <authors>
    <author>-user</author>
    <author>William Hernan Otalora Cabanzo</author>
  </authors>
  <commentList>
    <comment ref="D4" authorId="0">
      <text>
        <r>
          <rPr>
            <b/>
            <sz val="9"/>
            <color indexed="81"/>
            <rFont val="Tahoma"/>
            <family val="2"/>
          </rPr>
          <t>William Otálora:</t>
        </r>
        <r>
          <rPr>
            <sz val="9"/>
            <color indexed="81"/>
            <rFont val="Tahoma"/>
            <family val="2"/>
          </rPr>
          <t xml:space="preserve">
Selecionar</t>
        </r>
      </text>
    </comment>
    <comment ref="C6" authorId="0">
      <text>
        <r>
          <rPr>
            <b/>
            <sz val="9"/>
            <color indexed="81"/>
            <rFont val="Tahoma"/>
            <family val="2"/>
          </rPr>
          <t>William otalora:</t>
        </r>
        <r>
          <rPr>
            <sz val="9"/>
            <color indexed="81"/>
            <rFont val="Tahoma"/>
            <family val="2"/>
          </rPr>
          <t xml:space="preserve">
Verificar el uso de los terminos- Acción u omisión + uso del poder + desviación de la gestión de lo público + el beneficio privado </t>
        </r>
      </text>
    </comment>
    <comment ref="E6" authorId="1">
      <text>
        <r>
          <rPr>
            <b/>
            <sz val="8"/>
            <color indexed="81"/>
            <rFont val="Tahoma"/>
            <family val="2"/>
          </rPr>
          <t>William Otalora:</t>
        </r>
        <r>
          <rPr>
            <sz val="8"/>
            <color indexed="81"/>
            <rFont val="Tahoma"/>
            <family val="2"/>
          </rPr>
          <t xml:space="preserve">
Valorar de acuerdo a los criterios definidos en el Manula de Riesgos y 
Seleccionar:
Rara vez, Improbable, Posible, Probable, Casi seguro</t>
        </r>
      </text>
    </comment>
    <comment ref="G6" authorId="1">
      <text>
        <r>
          <rPr>
            <b/>
            <sz val="9"/>
            <color indexed="81"/>
            <rFont val="Tahoma"/>
            <family val="2"/>
          </rPr>
          <t>William Hernan Otalora Cabanzo:</t>
        </r>
        <r>
          <rPr>
            <sz val="9"/>
            <color indexed="81"/>
            <rFont val="Tahoma"/>
            <family val="2"/>
          </rPr>
          <t xml:space="preserve">
Escriba 1   en cada una de las celdas
si la respuesta es afirmativa para cada una de las preguntas</t>
        </r>
      </text>
    </comment>
    <comment ref="AB6" authorId="1">
      <text>
        <r>
          <rPr>
            <b/>
            <sz val="9"/>
            <color indexed="81"/>
            <rFont val="Tahoma"/>
            <family val="2"/>
          </rPr>
          <t>William Cabanzo:</t>
        </r>
        <r>
          <rPr>
            <sz val="9"/>
            <color indexed="81"/>
            <rFont val="Tahoma"/>
            <family val="2"/>
          </rPr>
          <t xml:space="preserve">
Ubicar los resultados de probabilidad e impacto en el Mapa de Riesgo Inherente que se encuentra en la segunda hoja de este archivo y seleccionar en la celda el resultado.</t>
        </r>
      </text>
    </comment>
  </commentList>
</comments>
</file>

<file path=xl/sharedStrings.xml><?xml version="1.0" encoding="utf-8"?>
<sst xmlns="http://schemas.openxmlformats.org/spreadsheetml/2006/main" count="1849" uniqueCount="717">
  <si>
    <t>Riesgo</t>
  </si>
  <si>
    <t>Descripción</t>
  </si>
  <si>
    <t>Responsable</t>
  </si>
  <si>
    <t>Indicador</t>
  </si>
  <si>
    <t>Nº</t>
  </si>
  <si>
    <t>Tipo de Control</t>
  </si>
  <si>
    <t>Correctivo</t>
  </si>
  <si>
    <t>Preventivo</t>
  </si>
  <si>
    <t>VALORACIÓN DEL RIESGO DE CORRUPCIÓN</t>
  </si>
  <si>
    <t>PROBABILIDAD</t>
  </si>
  <si>
    <t>Posible</t>
  </si>
  <si>
    <t>R1</t>
  </si>
  <si>
    <t>R2</t>
  </si>
  <si>
    <t>R3</t>
  </si>
  <si>
    <t>R4</t>
  </si>
  <si>
    <t>R5</t>
  </si>
  <si>
    <t>R6</t>
  </si>
  <si>
    <t>R7</t>
  </si>
  <si>
    <t>R8</t>
  </si>
  <si>
    <t>R9</t>
  </si>
  <si>
    <t>R10</t>
  </si>
  <si>
    <t>R11</t>
  </si>
  <si>
    <t>R12</t>
  </si>
  <si>
    <t>R13</t>
  </si>
  <si>
    <t>R14</t>
  </si>
  <si>
    <t>R15</t>
  </si>
  <si>
    <t>R16</t>
  </si>
  <si>
    <t>R17</t>
  </si>
  <si>
    <t>R18</t>
  </si>
  <si>
    <t>R19</t>
  </si>
  <si>
    <t>R20</t>
  </si>
  <si>
    <t>R21</t>
  </si>
  <si>
    <t>Requerimiento de solicitud de bienes con justificacion, especificación técnica y estudio de mercado realizado por el área que genera necesidad a través de oficio o correo electrónico.</t>
  </si>
  <si>
    <t>Registro diario de residuos de reciclaje.</t>
  </si>
  <si>
    <t>Registro diario de residuos peligrosos generados.</t>
  </si>
  <si>
    <t>Soportes entregados por el contratista de cada retiro efectuada de los residuos peligrosos.</t>
  </si>
  <si>
    <t>R39</t>
  </si>
  <si>
    <t>Impacto</t>
  </si>
  <si>
    <t>Consecuencias</t>
  </si>
  <si>
    <t>Zona de Riesgo</t>
  </si>
  <si>
    <t>Periodo de Ejecución</t>
  </si>
  <si>
    <t>Registro</t>
  </si>
  <si>
    <t>Fecha</t>
  </si>
  <si>
    <t>Acciones</t>
  </si>
  <si>
    <t>RIESGO INHERENTE</t>
  </si>
  <si>
    <t>Análisis del Riesgo</t>
  </si>
  <si>
    <t>RIESGO RESIDUAL</t>
  </si>
  <si>
    <t>Probabilidad</t>
  </si>
  <si>
    <t>Detectivo</t>
  </si>
  <si>
    <t>¿Existen manuales, instructivos o procedimientos para el manejo del control?</t>
  </si>
  <si>
    <t>¿Estan definidos los responsables de la ejecusión del seguimiento?</t>
  </si>
  <si>
    <t>¿El control es automático?</t>
  </si>
  <si>
    <t>¿El control es manual?</t>
  </si>
  <si>
    <t>¿En el tiempo que lleva la herramienta ha resultado ser efectiva?</t>
  </si>
  <si>
    <t>¿La frecuencia de ejecusión del control y seguimiento es adecuada?</t>
  </si>
  <si>
    <t>total
del control</t>
  </si>
  <si>
    <t>Total</t>
  </si>
  <si>
    <t>Pérdida</t>
  </si>
  <si>
    <t>Daño</t>
  </si>
  <si>
    <t>Perjuicio</t>
  </si>
  <si>
    <t>Detrimento</t>
  </si>
  <si>
    <t>¿Afectar al grupo de funcionarios del proceso?</t>
  </si>
  <si>
    <t>¿Afectar el cumplimiento de metas y objetivos de la dependencia?</t>
  </si>
  <si>
    <t>¿Afectar el cumplimiento de misión de la Entidad?</t>
  </si>
  <si>
    <t>¿Afectar el cumplimiento de la misión del sector al que pertenece la Entidad?</t>
  </si>
  <si>
    <t>¿Generar pérdida de confianza de la Entidad, afectando su reputación?</t>
  </si>
  <si>
    <t>¿Generar pérdida de recursos económicos?</t>
  </si>
  <si>
    <t>¿Afectar la generación de los productos o la prestación de servicios?</t>
  </si>
  <si>
    <t>¿Dar lugar al detrimento de calidad de vida de la comunidad por la pérdida
del bien o servicios o los recursos públicos?</t>
  </si>
  <si>
    <t>¿Generar pérdida de información de la Entidad?</t>
  </si>
  <si>
    <t>¿Generar intervención de los órganos de control, de la Fiscalía, u otro ente?</t>
  </si>
  <si>
    <t>¿Dar lugar a procesos sancionatorios?</t>
  </si>
  <si>
    <t>¿Dar lugar a procesos disciplinarios?</t>
  </si>
  <si>
    <t>¿Dar lugar a procesos fiscales?</t>
  </si>
  <si>
    <t>¿Dar lugar a procesos penales?</t>
  </si>
  <si>
    <t>¿Generar pérdida de credibilidad del sector?</t>
  </si>
  <si>
    <t>¿Ocasionar lesiones físicas o pérdida de vidas humanas?</t>
  </si>
  <si>
    <t>¿Afectar la imagen regional?</t>
  </si>
  <si>
    <t>¿Afectar la imagen nacional?</t>
  </si>
  <si>
    <t>Moderada</t>
  </si>
  <si>
    <t>Alta</t>
  </si>
  <si>
    <t>Extrema</t>
  </si>
  <si>
    <t>Promedio
Total
todos los controles</t>
  </si>
  <si>
    <t>Baja</t>
  </si>
  <si>
    <t>Probable</t>
  </si>
  <si>
    <t>Improbable</t>
  </si>
  <si>
    <t>Rara vez</t>
  </si>
  <si>
    <t>Casi Seguro</t>
  </si>
  <si>
    <t>Moderado</t>
  </si>
  <si>
    <t>Mayor</t>
  </si>
  <si>
    <t>Catastrófico</t>
  </si>
  <si>
    <t>Extremo</t>
  </si>
  <si>
    <t>Casi seguro</t>
  </si>
  <si>
    <t>Alto</t>
  </si>
  <si>
    <t>Bajo</t>
  </si>
  <si>
    <t>Raro</t>
  </si>
  <si>
    <t>IMPACTO</t>
  </si>
  <si>
    <t>Mapa de Riesgo Residual</t>
  </si>
  <si>
    <t>Mapa de Riesgo Inherente</t>
  </si>
  <si>
    <t>IDENTIFICACIÓN DEL RIESGO DE CORRUPCIÓN</t>
  </si>
  <si>
    <t>Controles Existentes</t>
  </si>
  <si>
    <t xml:space="preserve">Acciones Asociadas a los Controles </t>
  </si>
  <si>
    <t>PLANES DE MEJORAMIENTO
(Líderes de Proceso)</t>
  </si>
  <si>
    <t>Monitoreo y Revisión</t>
  </si>
  <si>
    <t xml:space="preserve">Desplazar en zonas de Matriz </t>
  </si>
  <si>
    <t>Casi seguro
( 5 )</t>
  </si>
  <si>
    <r>
      <rPr>
        <sz val="11"/>
        <color theme="1"/>
        <rFont val="Calibri"/>
        <family val="2"/>
        <scheme val="minor"/>
      </rPr>
      <t>25</t>
    </r>
    <r>
      <rPr>
        <b/>
        <sz val="11"/>
        <color theme="1"/>
        <rFont val="Calibri"/>
        <family val="2"/>
        <scheme val="minor"/>
      </rPr>
      <t xml:space="preserve">
Moderado</t>
    </r>
  </si>
  <si>
    <r>
      <rPr>
        <sz val="11"/>
        <color theme="1"/>
        <rFont val="Calibri"/>
        <family val="2"/>
        <scheme val="minor"/>
      </rPr>
      <t>50</t>
    </r>
    <r>
      <rPr>
        <b/>
        <sz val="11"/>
        <color theme="1"/>
        <rFont val="Calibri"/>
        <family val="2"/>
        <scheme val="minor"/>
      </rPr>
      <t xml:space="preserve">
Alto</t>
    </r>
  </si>
  <si>
    <r>
      <rPr>
        <sz val="11"/>
        <color theme="0"/>
        <rFont val="Calibri"/>
        <family val="2"/>
        <scheme val="minor"/>
      </rPr>
      <t>100</t>
    </r>
    <r>
      <rPr>
        <b/>
        <sz val="11"/>
        <color theme="0"/>
        <rFont val="Calibri"/>
        <family val="2"/>
        <scheme val="minor"/>
      </rPr>
      <t xml:space="preserve">
Extremo</t>
    </r>
  </si>
  <si>
    <t>Probable
( 4 )</t>
  </si>
  <si>
    <r>
      <rPr>
        <sz val="11"/>
        <color theme="1"/>
        <rFont val="Calibri"/>
        <family val="2"/>
        <scheme val="minor"/>
      </rPr>
      <t>20</t>
    </r>
    <r>
      <rPr>
        <b/>
        <sz val="11"/>
        <color theme="1"/>
        <rFont val="Calibri"/>
        <family val="2"/>
        <scheme val="minor"/>
      </rPr>
      <t xml:space="preserve">
Moderado</t>
    </r>
  </si>
  <si>
    <r>
      <rPr>
        <sz val="11"/>
        <color theme="1"/>
        <rFont val="Calibri"/>
        <family val="2"/>
        <scheme val="minor"/>
      </rPr>
      <t>40</t>
    </r>
    <r>
      <rPr>
        <b/>
        <sz val="11"/>
        <color theme="1"/>
        <rFont val="Calibri"/>
        <family val="2"/>
        <scheme val="minor"/>
      </rPr>
      <t xml:space="preserve">
Alto</t>
    </r>
  </si>
  <si>
    <r>
      <rPr>
        <sz val="11"/>
        <color theme="0"/>
        <rFont val="Calibri"/>
        <family val="2"/>
        <scheme val="minor"/>
      </rPr>
      <t>80</t>
    </r>
    <r>
      <rPr>
        <b/>
        <sz val="11"/>
        <color theme="0"/>
        <rFont val="Calibri"/>
        <family val="2"/>
        <scheme val="minor"/>
      </rPr>
      <t xml:space="preserve">
Extremo</t>
    </r>
  </si>
  <si>
    <t>Posible
( 3 )</t>
  </si>
  <si>
    <r>
      <rPr>
        <sz val="11"/>
        <color theme="1"/>
        <rFont val="Calibri"/>
        <family val="2"/>
        <scheme val="minor"/>
      </rPr>
      <t>15</t>
    </r>
    <r>
      <rPr>
        <b/>
        <sz val="11"/>
        <color theme="1"/>
        <rFont val="Calibri"/>
        <family val="2"/>
        <scheme val="minor"/>
      </rPr>
      <t xml:space="preserve">
Moderado</t>
    </r>
  </si>
  <si>
    <r>
      <rPr>
        <sz val="11"/>
        <color theme="1"/>
        <rFont val="Calibri"/>
        <family val="2"/>
        <scheme val="minor"/>
      </rPr>
      <t>30</t>
    </r>
    <r>
      <rPr>
        <b/>
        <sz val="11"/>
        <color theme="1"/>
        <rFont val="Calibri"/>
        <family val="2"/>
        <scheme val="minor"/>
      </rPr>
      <t xml:space="preserve">
Alto</t>
    </r>
  </si>
  <si>
    <r>
      <rPr>
        <sz val="11"/>
        <color theme="0"/>
        <rFont val="Calibri"/>
        <family val="2"/>
        <scheme val="minor"/>
      </rPr>
      <t>60</t>
    </r>
    <r>
      <rPr>
        <b/>
        <sz val="11"/>
        <color theme="0"/>
        <rFont val="Calibri"/>
        <family val="2"/>
        <scheme val="minor"/>
      </rPr>
      <t xml:space="preserve">
Extremo</t>
    </r>
  </si>
  <si>
    <t>Improbable
( 2 )</t>
  </si>
  <si>
    <r>
      <rPr>
        <sz val="11"/>
        <color theme="1"/>
        <rFont val="Calibri"/>
        <family val="2"/>
        <scheme val="minor"/>
      </rPr>
      <t>10</t>
    </r>
    <r>
      <rPr>
        <b/>
        <sz val="11"/>
        <color theme="1"/>
        <rFont val="Calibri"/>
        <family val="2"/>
        <scheme val="minor"/>
      </rPr>
      <t xml:space="preserve">
Bajo</t>
    </r>
  </si>
  <si>
    <r>
      <rPr>
        <sz val="11"/>
        <color theme="1"/>
        <rFont val="Calibri"/>
        <family val="2"/>
        <scheme val="minor"/>
      </rPr>
      <t xml:space="preserve">20
</t>
    </r>
    <r>
      <rPr>
        <b/>
        <sz val="11"/>
        <color theme="1"/>
        <rFont val="Calibri"/>
        <family val="2"/>
        <scheme val="minor"/>
      </rPr>
      <t>Moderado</t>
    </r>
  </si>
  <si>
    <t>Raro
( 1 )</t>
  </si>
  <si>
    <r>
      <rPr>
        <sz val="11"/>
        <color theme="1"/>
        <rFont val="Calibri"/>
        <family val="2"/>
        <scheme val="minor"/>
      </rPr>
      <t>5</t>
    </r>
    <r>
      <rPr>
        <b/>
        <sz val="11"/>
        <color theme="1"/>
        <rFont val="Calibri"/>
        <family val="2"/>
        <scheme val="minor"/>
      </rPr>
      <t xml:space="preserve">
Bajo</t>
    </r>
  </si>
  <si>
    <r>
      <t>Zona de riesgo</t>
    </r>
    <r>
      <rPr>
        <b/>
        <sz val="8"/>
        <color theme="1"/>
        <rFont val="Calibri"/>
        <family val="2"/>
        <scheme val="minor"/>
      </rPr>
      <t xml:space="preserve"> baja</t>
    </r>
    <r>
      <rPr>
        <sz val="8"/>
        <color theme="1"/>
        <rFont val="Calibri"/>
        <family val="2"/>
        <scheme val="minor"/>
      </rPr>
      <t xml:space="preserve">: eliminar, reducir
Zona de riesgo </t>
    </r>
    <r>
      <rPr>
        <b/>
        <sz val="8"/>
        <color theme="1"/>
        <rFont val="Calibri"/>
        <family val="2"/>
        <scheme val="minor"/>
      </rPr>
      <t>moderada</t>
    </r>
    <r>
      <rPr>
        <sz val="8"/>
        <color theme="1"/>
        <rFont val="Calibri"/>
        <family val="2"/>
        <scheme val="minor"/>
      </rPr>
      <t>: eliminar o llevar a Zona Baja
Zona de riesgo</t>
    </r>
    <r>
      <rPr>
        <b/>
        <sz val="8"/>
        <color theme="1"/>
        <rFont val="Calibri"/>
        <family val="2"/>
        <scheme val="minor"/>
      </rPr>
      <t xml:space="preserve"> alta</t>
    </r>
    <r>
      <rPr>
        <sz val="8"/>
        <color theme="1"/>
        <rFont val="Calibri"/>
        <family val="2"/>
        <scheme val="minor"/>
      </rPr>
      <t xml:space="preserve">:eliminar o llevar a Zona Baja
Zona de riesgo </t>
    </r>
    <r>
      <rPr>
        <b/>
        <sz val="8"/>
        <color theme="1"/>
        <rFont val="Calibri"/>
        <family val="2"/>
        <scheme val="minor"/>
      </rPr>
      <t>extrema</t>
    </r>
    <r>
      <rPr>
        <sz val="8"/>
        <color theme="1"/>
        <rFont val="Calibri"/>
        <family val="2"/>
        <scheme val="minor"/>
      </rPr>
      <t>: tratamiento prioritario - Inplementar controles (probabilidad de ocurrencia) o tomar medidas de protección para reducir el impacto.</t>
    </r>
  </si>
  <si>
    <t>Moderado
( 5 )</t>
  </si>
  <si>
    <t>Mayor
( 10 )</t>
  </si>
  <si>
    <t>Catastrófico
( 20 )</t>
  </si>
  <si>
    <r>
      <t xml:space="preserve">IMPACTO
</t>
    </r>
    <r>
      <rPr>
        <sz val="8"/>
        <color theme="1"/>
        <rFont val="Calibri"/>
        <family val="2"/>
        <scheme val="minor"/>
      </rPr>
      <t xml:space="preserve"> (Valorar de acuerdo a los criterios establecidos en las Tablas No. 7 y  8 del Manual)</t>
    </r>
  </si>
  <si>
    <t>CRITERIOS</t>
  </si>
  <si>
    <t xml:space="preserve">Apropiación de recursos derivados de la generación de residuos reciclables. </t>
  </si>
  <si>
    <t>Favorecimiento a contratista encargado de la dispocisión de residuos peligrosos.</t>
  </si>
  <si>
    <t>Ubicar documentos que tienen algun tipo de valor o no han cumplido los tiempos de retención y que sean eliminados</t>
  </si>
  <si>
    <t>La foliación de los expedientes</t>
  </si>
  <si>
    <t>Tablas de Retención Documental</t>
  </si>
  <si>
    <t>Inventarios Documentales</t>
  </si>
  <si>
    <t>Acceso restringido a terceros a la bodega del archivo central sin autorización del Supervisor del Contrato</t>
  </si>
  <si>
    <t>• Se ha presentado en el sector público o en la EMPRESA mas de una vez en el último año
• Ocurrirá con alto nivel de certeza el próximo año</t>
  </si>
  <si>
    <t>• Se ha presentado en el sector público o en la EMPRESA en el último año.
• Se espera que ocurra en la mayoría de los casos o circunstancias</t>
  </si>
  <si>
    <t>• Se ha presentado en el sector público o en la EMPRESA en los últimos 2 años
• Es probable que ocurra en esta vigencia</t>
  </si>
  <si>
    <t>• Se ha presentado en el sector público o en la EMPRESA en los últimos 5 años
• Es poco probable que ocurra esta vigencia</t>
  </si>
  <si>
    <t>• No se ha presentado en el sector público o en la EMPRESA en los últimos 5 años
• El evento puede ocurrir sólo en circunstancias excepcionales</t>
  </si>
  <si>
    <t>EMPRESA DISTRIBUIDORA DEL PACIFICO S.A.  E. S. P.</t>
  </si>
  <si>
    <t>Permanente</t>
  </si>
  <si>
    <t>Actas de eliminación</t>
  </si>
  <si>
    <t>De Acuerdo a lo dispuesto en la TRD</t>
  </si>
  <si>
    <t>Acta de Eliminacion</t>
  </si>
  <si>
    <t>Registro de prestamo de los expedientes</t>
  </si>
  <si>
    <t>Verficacion al Registro de prestamo de los expedientes</t>
  </si>
  <si>
    <t>Mensual</t>
  </si>
  <si>
    <t>Omisión del  procedimiento interno para la donación de los residuos reciclables generados.</t>
  </si>
  <si>
    <t>Contrato y/o acuerdo entre DISPAC S.A.  y el contratista para el manejo de disposición de residuos reciclables donde se comtempla el tipo de residuos generados, pesos, declaratorias interna de residuos.</t>
  </si>
  <si>
    <t>Inclusión de procedimiento en la ficha técnica del proceso de control operacional del Plan de Manejo Integral de Residios de DISPAC.</t>
  </si>
  <si>
    <t>Comercialización y/o apropiación de recursos derivados de la generación de residuos reciclables para fines ajenos a las políticas y reglamentos de la organización.</t>
  </si>
  <si>
    <t>Registro de cada donacion de residuos de reciclaje.</t>
  </si>
  <si>
    <t>Se cuanta con un Plan de manejo Integral de residuos actualizado.
Implementación de formato de entrega de residuos a empresa recicladora</t>
  </si>
  <si>
    <t>Certificados de recolección y donación de residuos reciclados.
Declaratoria de residuos reciclados</t>
  </si>
  <si>
    <t>No llevar el resgistros de los residuos reciclables donados.</t>
  </si>
  <si>
    <t>Soportes y/o certificados de donación entregados por la empresa recicladora de cada entrega de efectuada de los residuos reciclables.</t>
  </si>
  <si>
    <t>Certificados de donación.
Declaratoria de residuos reciclables.
Declaratoria de residuos reciclados</t>
  </si>
  <si>
    <t xml:space="preserve">
Manipulación del peso de los residuos peligrosos generados, por parte del gestor de residuos peligrosos contratado por DISPAC.
</t>
  </si>
  <si>
    <t xml:space="preserve">
Inclusión de procedimiento en la ficha técnica del proceso de control operacional ambiental</t>
  </si>
  <si>
    <t>Declaratoria de residuos peligrosos.
Lista de chequeo para empresas recolectoras de residuos peligrosos
Acampamiento al recolector de los residuos durante el pesaje</t>
  </si>
  <si>
    <t>Utilizar los productos y sub productos del bosque derivados de las podas, tala y rocería de las redes para su comercialización.</t>
  </si>
  <si>
    <t>Venta de los recursos vegetales maderables para favorecimiento de terceros (contratitas y particulares)</t>
  </si>
  <si>
    <t>Acompañamiento periódico a la cuadrillas de podas por parte de personal ambiental de DISPAC.
Diligenciamiento de los formatos de aprovechamiento forestal</t>
  </si>
  <si>
    <t>Se implementó el formato de permisos para trabajos de poda, tala y rocería.</t>
  </si>
  <si>
    <t>Perdida, robo o desviación de dinero en cuentas bancarias</t>
  </si>
  <si>
    <t>Detrimento patrimonial o afectacion operativa por incumplimiento de compromisos financieros.</t>
  </si>
  <si>
    <t>Perdida de documentos contables</t>
  </si>
  <si>
    <t>Entrega inoportuna y/o imprecisa  de  la información financiera y/o tributaria</t>
  </si>
  <si>
    <t xml:space="preserve">Incurrir en peculado por el uso inadecuado de recursos del presupuesto </t>
  </si>
  <si>
    <t>No ejecución del Presupuesto programado para la vigencia</t>
  </si>
  <si>
    <t>1. Multiples medios de consulta para identificar previamente los cambios normativos y procedimiento de a cuerdo a lo establecido en estatutos presupuestales.
2. Implementación de sistema integrado de información que asocia la información presupuestal a todo el manejo financiero de la empresa.</t>
  </si>
  <si>
    <t>1. Seguimiento y analisis permanente a toda la informacion regulatoria presupuestal.
2. Fortalecimiento de los controles aplicados a los sistemas de informacion integrados, para la ejecución presupuestal.</t>
  </si>
  <si>
    <t>Manipular las cifras de los estados financieros</t>
  </si>
  <si>
    <t>Omision, ocultamiento o alteracion de movimientos de bancos - manipulacion de la conciliacion de bancos</t>
  </si>
  <si>
    <t>Omision u ocultamiento con el fin se disminuir el valor a pagar por impuestos</t>
  </si>
  <si>
    <t>1. Revisiones trimestrales por parte de la revisoria fiscal.
2. Validacion de los informes contable por parte de la interventoria.</t>
  </si>
  <si>
    <t>1. Corrupción del personal involucrado en los procesos de contratación.                                                                                 
2. Procedimientos mal definidos o socializados en forma insuficiente.</t>
  </si>
  <si>
    <t>1. Falla en los sistemas de información.
2. Falla humana en la digitación de información.</t>
  </si>
  <si>
    <t>1. Debilidades en seguridad en las instalaciones.
2. Corrupción del personal encargado del material o la vigilancia de las instalaciones</t>
  </si>
  <si>
    <t>Jefe Facturación</t>
  </si>
  <si>
    <t>Jefe Facturación y Analistas</t>
  </si>
  <si>
    <t>Falta de veracidad en la información reportada por el personal operativo</t>
  </si>
  <si>
    <t>1. Clientelismo entre funcionarios y usuarios</t>
  </si>
  <si>
    <t>Actas y Listados  de Suspension y Reconexion</t>
  </si>
  <si>
    <t>1). Verificaciones aleatorias en terreno de la información reportada por parte de los supervisores. 
2). Verificaciones aleatorias en el Sistema SIEC de la información reportada contra la registrada con anterioridad 3). Realizar las investigaciones a que haya lugar para determinar la veracidad de la acusación.</t>
  </si>
  <si>
    <t xml:space="preserve">Jefe Recaudo y cartera </t>
  </si>
  <si>
    <t>1. Inconformidad en la remuneración por parte el personal operativo.
2. Falta de valores y principios en el personal operativo.
3. Coacción por parte de terceros al personal operativo.</t>
  </si>
  <si>
    <t>1. Incrementar las campañas de revisión a usuarios de Lotes, deshabitados, consumos promedio, consumo cero.</t>
  </si>
  <si>
    <t xml:space="preserve">1. Aumentar el número de supervisores con respecto a la cantidad de cuadrillas. 2. Realizar revisión aleatoria a usuarios de gran consumo y con inconsistencias. 
3. Evaluar cada uno de los casos donde se presume corrupción por parte del personal operativo. </t>
  </si>
  <si>
    <t>Corrupcion del personal de interventoria</t>
  </si>
  <si>
    <t>Plan de Manejo Integral Actualizado.
Declaratoria de residuos reciclados.
Indicador de Aprovechamiento de residuos.
Certificados de recolección de residuos.</t>
  </si>
  <si>
    <t>No pesar la totalidad de los residuos intencionalmente.</t>
  </si>
  <si>
    <t>Coordinador Ambiental</t>
  </si>
  <si>
    <t>Indicador de Aprovechamiento de residuos solidos.</t>
  </si>
  <si>
    <t>Seguimiento al Plan de Manejo Integral de Residuos Solidos ( PL10-13-03) y documento Objetivos Metas y Programas 
(F10-13-42)</t>
  </si>
  <si>
    <t>Manejo de Residuos Peligrosos</t>
  </si>
  <si>
    <t>Aprovechamiento de residuos solidos.</t>
  </si>
  <si>
    <t>Diligenciamiento semanal de formato de permisos para trabajos de poda, tala y roceria.</t>
  </si>
  <si>
    <t>Seguimiento al instructivo Manejo Forestal Poda, Tala, y Roceria (I10-13-10) y documento Objetivos Metas y Programas 
(F10-13-42)</t>
  </si>
  <si>
    <t>Cumplimiento del Programa de Gestion Ambiental</t>
  </si>
  <si>
    <t>Apropiación de recursos derivados de la generación de residuos reciclables.</t>
  </si>
  <si>
    <t>Acuerdo de donación entre la Empresa Dispac SA y Cooperativa de Adultos Mayores para el manejo de disposición de residuos reciclables.</t>
  </si>
  <si>
    <t>Soportes entregados por la cooperativa de cada retiro efectuada de los residuos reciclables.</t>
  </si>
  <si>
    <t>Acompañamiento periódico a la cuadrillas de podas por parte de personal ambiental de DISPAC.</t>
  </si>
  <si>
    <t>Diligenciamiento de los formatos de aprovechamiento forestal</t>
  </si>
  <si>
    <t>Descriptor</t>
  </si>
  <si>
    <t>Ocurre en circunstancias excepcionales. El evento no se ha presentado en los últimos cinco (5) años.</t>
  </si>
  <si>
    <t>Puede ocurrir. El evento se presentó una vez en los últimos 5 años.</t>
  </si>
  <si>
    <t>Es posible que suceda. El evento se presentó una vez en los últimos 2 años.</t>
  </si>
  <si>
    <t>Es viable que el evento ocurra en la mayoría de los casos. El evento se presentó una vez en el último año.</t>
  </si>
  <si>
    <t>Se espera que el evento ocurra en la mayoría de las circunstancias. Es muy seguro que se presente. El evento se presentó más de una vez al año.</t>
  </si>
  <si>
    <t>Afectación parcial al proceso y a la dependencia
Genera a mediananas consecuencias para la entidad.</t>
  </si>
  <si>
    <t>Impacto negativo de la Entidad
Genera altas consecuancias para la entidad.</t>
  </si>
  <si>
    <t>Consecuancias desastrosas sobre el sector
Genera consecuencias desastrosas para la entidad.</t>
  </si>
  <si>
    <t>Jefe Archivo y Correspondencia</t>
  </si>
  <si>
    <t>Producción de Documentos Digitalizados</t>
  </si>
  <si>
    <t>Registro de digitalizaion de expedientes</t>
  </si>
  <si>
    <t>Verificacion de cantidad de expedientes digitalizados</t>
  </si>
  <si>
    <t>Cantidad de expedientes prestados</t>
  </si>
  <si>
    <t>Anual</t>
  </si>
  <si>
    <t>Irregularidades en la planeación y ejecución del presupuesto.</t>
  </si>
  <si>
    <t>Preparación anticipada de proyecto presupuestal con la debida justificación y soporte ante entes de vigilancia y control.</t>
  </si>
  <si>
    <t>ZONA DE RIESGO</t>
  </si>
  <si>
    <t>CONSECUENCIAS</t>
  </si>
  <si>
    <t>TIPO CONTROL</t>
  </si>
  <si>
    <t>¿Dar lugar al detrimento de calidad de vida de la comunidad por la pérdida del bien o servicios o los recursos públicos?</t>
  </si>
  <si>
    <t>Puntaje</t>
  </si>
  <si>
    <t>Respuestas</t>
  </si>
  <si>
    <t>Resultado: Calificación del Riesgo</t>
  </si>
  <si>
    <t>Daño, pérdida, adulteración de la información física y magnética de la Gestión documental.</t>
  </si>
  <si>
    <t xml:space="preserve">Procedimiento Gestión Documental (P40-45-03) que define los controles a aplicar; Conservación y preservación de los documentos, auditorias internas y externas.
Instructivo Remisión de Documentos al Archivo Central (I40-45-01), que define las actividades para enviar de manera oportuna y ordenada los documentos de gestión de cada Área empleando las TRD. Jornadas de capacitación en manejo de TRD. </t>
  </si>
  <si>
    <t>Semestral</t>
  </si>
  <si>
    <t>La foliación de los expedientes. 
Relacion de prestamo de expedientes a las dependencias.</t>
  </si>
  <si>
    <t>Modificación del contenido (Cambio, Entregar Copias, Destrucción o Alteración de los documentos) de los expedientes disponibles en los archivos de gestión por parte de terceros con la ayuda de los administradores de archivo de la dependencia.</t>
  </si>
  <si>
    <t xml:space="preserve"> Organización y digitalización de expedientes.</t>
  </si>
  <si>
    <t>Relacion de prestamo de expedientes a las dependencias.
Control en el préstamo de los documentos de archivo.</t>
  </si>
  <si>
    <t>Procedimiento Gestión Documental (P40-45-03) que define los controles a aplicar; Conservación y preservación de los documentos, auditorias internas y externas.</t>
  </si>
  <si>
    <t>Instructivo Remisión de Documentos al Archivo Central (I40-45-01), que define las actividades para enviar de manera oportuna y ordenada los documentos de gestión de cada Área empleando las TRD. Jornadas de capacitación en manejo de TRD.</t>
  </si>
  <si>
    <t>Inadecuado manejo de los recursos financieros.</t>
  </si>
  <si>
    <t>Proceso Gestión financiera - Tesoreria del Sistema de Gestión Integral, sus procedimientos y formatos; P40-41-08 Gestión de Recaudo y P40-41-09 Gestión de Pagos.</t>
  </si>
  <si>
    <t xml:space="preserve">Administración y adquisición de seguros y polizas  con Empresas Aseguradoras. </t>
  </si>
  <si>
    <t xml:space="preserve"> Elaboración, manejo y administración del presupuesto. </t>
  </si>
  <si>
    <t>Comité Financiero; Auditorias internas y externas.</t>
  </si>
  <si>
    <t>Jefe de tesoreria</t>
  </si>
  <si>
    <t>Seguimiento y ejecucion del presupuesto, comites financieros, auditorias internas y externas</t>
  </si>
  <si>
    <t xml:space="preserve">Existencia de encargo fiduciario para administracion y recursos para pagos de proveedores y compromisos </t>
  </si>
  <si>
    <t>Existencia de polizas con cobertura tanto de los recursos en cuentas propias como en fiducia</t>
  </si>
  <si>
    <t>1.   Formulacion integral del proyecto presupuestal con la participacion de todo el nivel directivo de la organización.
2. Utilización de herramientas de proyección estadistica y economica para proyectar los costos e ingresos de la vigencia. 
3. Analisis de la agenda regulatoria presupuestal y el cronograma de asignacion de recursos provenientes de la nacion para la correcta incorporacion al presupuesto de la vigencia.</t>
  </si>
  <si>
    <t>Incurrir en peculado por el uso inadecuado de recursos del presupuesto</t>
  </si>
  <si>
    <t>Alteracion del valor de las retenciones y bases de impuesto, registrados en los certificados de retenciones en la fuente  e ICA.</t>
  </si>
  <si>
    <t>Omision u ocultamiento con el fin se disminuir el valor a pagar por impuesto</t>
  </si>
  <si>
    <t>Verificacion via telefonica de los pagos efectuados por el encargo fiduciario</t>
  </si>
  <si>
    <t>Remitir opotunamente las ordenes de pago de acuerdo a las fechas de vencimiento y a los tiempos  de operacion de la fiducia</t>
  </si>
  <si>
    <t>Control fisico detallado de las fechas de vencimiento  y prioridad de los compromisos.</t>
  </si>
  <si>
    <t>Auditoria de Verificación posterior por parte de la revisoria fiscal.</t>
  </si>
  <si>
    <t>Existencia de un sistema integrado de información que permite la trasabilidad de todo el proceso de causación de egresos.</t>
  </si>
  <si>
    <t>Multiples medios de consulta para identificar previamente los cambios normativos y procedimiento de a cuerdo a lo establecido en estatutos presupuestales.</t>
  </si>
  <si>
    <t>Implementación de sistema integrado de información que asocia la información presupuestal a todo el manejo financiero de la empresa.</t>
  </si>
  <si>
    <t xml:space="preserve">Control Mensual de la ejecución presupuestal de ingresos y gastos por parte de la gerencia.  </t>
  </si>
  <si>
    <t xml:space="preserve">Seguimiento al plan de inverisiones de la empresa para agilizar la apertura de procesos de contratacion.   </t>
  </si>
  <si>
    <t>Auditoria por parte de la Revisoria fiscal.</t>
  </si>
  <si>
    <t>Auditoria por parte de la interventoria.</t>
  </si>
  <si>
    <t>Los cerficados se deben generar del sistema SAP, y las cifras se deben conciliar con la contabilidad</t>
  </si>
  <si>
    <t>1. Gerencia DISPAC
2. Grerencia Gestor
3. Revisoria fiscal
4. Interventoria
5. Jefe de Contabilidad</t>
  </si>
  <si>
    <t>Jefe de Presupuesto</t>
  </si>
  <si>
    <t>Seguimiento al plan de inverisiones de la empresa.</t>
  </si>
  <si>
    <t xml:space="preserve">Preparación anticipada de proyecto presupuestal con la debida justificación y soporte ante entes de vigilancia y control. </t>
  </si>
  <si>
    <t xml:space="preserve">Control Mensual de la ejecución presupuestal de ingresos y gastos por parte de la gerencia.    </t>
  </si>
  <si>
    <t xml:space="preserve">Proceso Gestión financiera del Sistema de Gestión Integral, sus procedimientos y formatos;  Plan de acción del proceso "Gestión financiera"; auditorias internas y externas. </t>
  </si>
  <si>
    <r>
      <rPr>
        <b/>
        <sz val="10"/>
        <color theme="1"/>
        <rFont val="Arial"/>
        <family val="2"/>
      </rPr>
      <t>GESTION FINANCIERA - CONTABILIDAD</t>
    </r>
    <r>
      <rPr>
        <sz val="10"/>
        <color theme="1"/>
        <rFont val="Arial"/>
        <family val="2"/>
      </rPr>
      <t xml:space="preserve">
Administrar los recursos financieros brindando información oportuna que permita una adecuada toma de decisiones.</t>
    </r>
  </si>
  <si>
    <r>
      <rPr>
        <b/>
        <sz val="10"/>
        <color theme="1"/>
        <rFont val="Arial"/>
        <family val="2"/>
      </rPr>
      <t xml:space="preserve">GESTION FINANCIERA - TESORERÍA </t>
    </r>
    <r>
      <rPr>
        <sz val="10"/>
        <color theme="1"/>
        <rFont val="Arial"/>
        <family val="2"/>
      </rPr>
      <t xml:space="preserve">
Administrar los recursos financieros brindando información oportuna que permita una adecuada toma de decisiones.</t>
    </r>
  </si>
  <si>
    <r>
      <rPr>
        <b/>
        <sz val="10"/>
        <color theme="1"/>
        <rFont val="Arial"/>
        <family val="2"/>
      </rPr>
      <t>GESTION FINANCIERA - PRESUPUESTO</t>
    </r>
    <r>
      <rPr>
        <sz val="10"/>
        <color theme="1"/>
        <rFont val="Arial"/>
        <family val="2"/>
      </rPr>
      <t xml:space="preserve">
Administrar los recursos financieros brindando información oportuna que permita una adecuada toma de decisiones.</t>
    </r>
  </si>
  <si>
    <t>R22</t>
  </si>
  <si>
    <t>Favorecimiento en la selección de proveedores y/o contratistas.</t>
  </si>
  <si>
    <t>1. Incumplimiento de los procedimientos  de calidad en la selección de proveedores y/o contratsita.
2. Selección de proveedores y/o contratistas que no reunen los requisitos establecidos por la organizacion.</t>
  </si>
  <si>
    <t>Violación a las normas y principios de contratación, elaboración de los pliegos de condiciones.</t>
  </si>
  <si>
    <t>Procedimientos de selección de proveedores y estatuto interno de contratación.</t>
  </si>
  <si>
    <t>Analisis de la oferta y la demanda del bien o servicio a contratar (sustentaion de la propuesta).</t>
  </si>
  <si>
    <t>Auditorias permanentes a los procesos de contratación.</t>
  </si>
  <si>
    <t>Publicación de pliegos de condiciones en el sistema de informacion estatal.</t>
  </si>
  <si>
    <t>1. Publicación de ofertas y pliegos de condiciones en el sistema de informacion estatal.
2. Analisis de la oferta y la demanda del bien o servicio a contratar (sustentaion de la propuesta).
3.   Procedimientos de selección de proveedores y estatuto interno de contratación
4. Auditorias internas y externas al procesos de licitaciones.</t>
  </si>
  <si>
    <t>1.  Procedimientos de selección de proveedores y estatuto interno de contratación
2. Analisis de la oferta y la demanda del bien o servicio a contratar (sustentaion de la propuesta).
3. Publicación de pliegos de condiciones en el sistema de informacion estatal.
4. Auditorias internas y externas al procesos de licitaciones.</t>
  </si>
  <si>
    <t>Auditorias internas y externas al procesos de licitaciones.</t>
  </si>
  <si>
    <t>Publicación de ofertas y pliegos de condiciones en el sistema de informacion estatal.</t>
  </si>
  <si>
    <t>1.  Aplicación de los procedimientos de selección de proveedores y estatuto interno de contratación
2. Aplicación  de analisis de la oferta y la demanda del bien o servicio a contratar (sustentaion de la propuesta).
3. Publicación de pliegos de condiciones en el sistema de informacion estatal.
4. Realización de auditorias internas y externas al procesos de licitaciones.</t>
  </si>
  <si>
    <t>1. Publicación de ofertas y pliegos de condiciones en el sistema de informacion estatal.
2. Aplicación de analisis de la oferta y la demanda del bien o servicio a contratar (sustentaion de la propuesta).
3.  Aplicación de los procedimientos de selección de proveedores y estatuto interno de contratación.
4. Realización de auditorias internas y externas al procesos de licitaciones.</t>
  </si>
  <si>
    <t>Ocultamiento o perdida intensionada de los materiales,  equipos o herramientas almacendas en la bodega</t>
  </si>
  <si>
    <t>R23</t>
  </si>
  <si>
    <t>R24</t>
  </si>
  <si>
    <t>Ingreso erroneo intensionado de referencias de materiales, equipos y/o herramientas  en los sistemas de información.</t>
  </si>
  <si>
    <t>R25</t>
  </si>
  <si>
    <r>
      <rPr>
        <b/>
        <sz val="10"/>
        <color theme="1"/>
        <rFont val="Arial"/>
        <family val="2"/>
      </rPr>
      <t>ALMACEN</t>
    </r>
    <r>
      <rPr>
        <sz val="10"/>
        <color theme="1"/>
        <rFont val="Arial"/>
        <family val="2"/>
      </rPr>
      <t xml:space="preserve">
Recibir, coordinar, controlar y almacenar los materiales, equipos, herramientas y elementos en la bodega, de acuerdo con las especificaciones contractuales, administrarlos y suministrarlos a los diferentes procesos según sus necesidades y requerimientos en la empresa.</t>
    </r>
  </si>
  <si>
    <t>Ventas indebidas de materiales,  equipos o herramientas almacendas en la bodega.</t>
  </si>
  <si>
    <t>1. Inventario materiales,  equipos o herramientas almacendas en la bodega.
2. Instalación de camaras y vigilancia privada.
3. Registro de entrada y salida de personal.</t>
  </si>
  <si>
    <t>1. Realizar Inventario  materiales,  equipos o herramientas almacendas en la bodega.
2. Monitoreo periodica de las camaras de seguridad.
3. Registro de entrada y salida de personal.</t>
  </si>
  <si>
    <t>Inventario
Registro de entrada y salida de personal.</t>
  </si>
  <si>
    <t>Charlas de control y actualización con el personal que opera los sistemas de información.</t>
  </si>
  <si>
    <t>Registro de charlas y capacitacion</t>
  </si>
  <si>
    <t>Jefe de Almacen</t>
  </si>
  <si>
    <t>Registro de entrada y salida de personal.</t>
  </si>
  <si>
    <t>Instalación de camaras y vigilancia privada.</t>
  </si>
  <si>
    <t>Inventario materiales,  equipos o herramientas almacendas en la bodega.</t>
  </si>
  <si>
    <t>1. Intervensión de varias personas en el registro fisico de los ingresos almacen.
2. Capacitacion y charlas al personal interno en el manejo los sistemas de información.</t>
  </si>
  <si>
    <t>Capacitacion y charlas al personal interno en el manejo los sistemas de información.</t>
  </si>
  <si>
    <t>Intervensión de varias personas en el registro fisico de los ingresos almacen.</t>
  </si>
  <si>
    <r>
      <rPr>
        <b/>
        <sz val="10"/>
        <color theme="1"/>
        <rFont val="Arial"/>
        <family val="2"/>
      </rPr>
      <t xml:space="preserve">ARCHIVO Y CORRESPONDENCIA - GESTIÓN Y TRAMITE DE LOS DOCUMENTOS:
</t>
    </r>
    <r>
      <rPr>
        <sz val="10"/>
        <color theme="1"/>
        <rFont val="Arial"/>
        <family val="2"/>
      </rPr>
      <t>Garantizar el registro, la disponibilidad, recuperación, trámite y acceso a la información generada por la empresa con el fin de brindar una respuesta oportuna a las solicitudes de los usuarios.</t>
    </r>
  </si>
  <si>
    <r>
      <rPr>
        <b/>
        <sz val="10"/>
        <color theme="1"/>
        <rFont val="Arial"/>
        <family val="2"/>
      </rPr>
      <t xml:space="preserve">ARCHIVO Y CORRESPONDENCIA - ORGANIZACIÓN Y TRANSFERENCIA DOCUMENTAL:
</t>
    </r>
    <r>
      <rPr>
        <sz val="10"/>
        <color theme="1"/>
        <rFont val="Arial"/>
        <family val="2"/>
      </rPr>
      <t>Garantizar la correcta organización e identificación de los documentos que permita su oportuna ubicación y consulta para la gestión de los trámites de la empresa y asegurar las transferencias documentales en cumplimiento con la normatividad vigente, por medio de la aplicación de los instrumentos archivísticos.</t>
    </r>
  </si>
  <si>
    <r>
      <rPr>
        <b/>
        <sz val="10"/>
        <color theme="1"/>
        <rFont val="Arial"/>
        <family val="2"/>
      </rPr>
      <t xml:space="preserve">ARCHIVO Y CORRESPONDENCIA - TODOS LOS PROCESOS.
</t>
    </r>
    <r>
      <rPr>
        <sz val="10"/>
        <color theme="1"/>
        <rFont val="Arial"/>
        <family val="2"/>
      </rPr>
      <t>Permitir la utilización, acceso y circulación de los documentos físicos y electrónicos de la Empresa producidos y recibidos en la organización en el cumplimiento de sus funciones y desarrollo de los procesos, desde su origen hasta su destino final, para facilitar su trámite, utilización, conservación y consulta y garantizar la autenticidad, integridad, confidencialidad, disposición y conservación final.</t>
    </r>
  </si>
  <si>
    <r>
      <rPr>
        <b/>
        <sz val="10"/>
        <color theme="1"/>
        <rFont val="Arial"/>
        <family val="2"/>
      </rPr>
      <t xml:space="preserve">ARCHIVO Y CORRESPONDENCIA - DISPOSICIÓN FINAL DE LOS DOCUMENTOS:
</t>
    </r>
    <r>
      <rPr>
        <sz val="10"/>
        <color theme="1"/>
        <rFont val="Arial"/>
        <family val="2"/>
      </rPr>
      <t>Seleccionar los documentos en cualquier etapa del archivo, con miras a su conservación temporal, permanente o su eliminación, de acuerdo con lo establecido en las tablas de retención documental o valoración documental.</t>
    </r>
  </si>
  <si>
    <r>
      <rPr>
        <b/>
        <sz val="10"/>
        <color theme="1"/>
        <rFont val="Arial"/>
        <family val="2"/>
      </rPr>
      <t>GESTIÓN HSEQ - AMBIENTAL.</t>
    </r>
    <r>
      <rPr>
        <sz val="10"/>
        <color theme="1"/>
        <rFont val="Arial"/>
        <family val="2"/>
      </rPr>
      <t xml:space="preserve">
Implementar Controles Operacionales Ambientales. Identificar y aplicar los controles de aquellas operaciones y actividades asociadas con los aspectos ambientales significativos, con el fin de evitar desviaciones en el cumplimiento de los criterios establecidos en el Sistema de Gestión Ambiental</t>
    </r>
  </si>
  <si>
    <r>
      <rPr>
        <b/>
        <sz val="10"/>
        <color theme="1"/>
        <rFont val="Arial"/>
        <family val="2"/>
      </rPr>
      <t>GESTION TALENTO HUMANO</t>
    </r>
    <r>
      <rPr>
        <sz val="10"/>
        <color theme="1"/>
        <rFont val="Arial"/>
        <family val="2"/>
      </rPr>
      <t xml:space="preserve">
Garantizar que el personal de la empresa sea competente para el cargo a desempeñar, desarrollar actividades procurando un ambiente de trabajo que contribuya al desarrollo personal y al mejoramiento de la organización y que apoyen la seguridad industrial, la salud ocupacional asi como la gestión ambiental.</t>
    </r>
  </si>
  <si>
    <t>R26</t>
  </si>
  <si>
    <t>R27</t>
  </si>
  <si>
    <t>R28</t>
  </si>
  <si>
    <t>Incumplimiento en la provisión y mantenimiento del talento humano  suficiente y competente</t>
  </si>
  <si>
    <t xml:space="preserve">
Inadecuada identificación o asignación de perfiles y competencias para  el cargo.
Inadecuada evaluación del desempeño (inoportuna, no confiable y sin  formulación del plan de mejoramiento individual) .</t>
  </si>
  <si>
    <t>Jefe Gestion Talento Humano</t>
  </si>
  <si>
    <t>Plan de bienestar.</t>
  </si>
  <si>
    <t>Plan formación y capacitaciones.</t>
  </si>
  <si>
    <t>Instrumentos de evaluación de desempeño laboral.</t>
  </si>
  <si>
    <t>Estructura planta de cargos (Organigramas); Perfil de cargo, funciones y competencias. Proceso Gestión del talento humano y sus procedimientos.</t>
  </si>
  <si>
    <t>1. Estructura planta de cargos (Organigramas);  Perfil de cargo, funciones y competencias. Proceso Gestión del talento humano y sus procedimientos.
2.  Instrumentos de evaluación de desempeño laboral.
3. Plan formación y capacitaciones.
4. Plan de bienestar.</t>
  </si>
  <si>
    <t>Incumplimiento en la provisión y mantenimiento del talento humano  suficiente y competente.</t>
  </si>
  <si>
    <t>1.  Definir la Estructura planta de cargos (Organigramas) y  Perfil de cargo, funciones y competencias.
2.  Realizar la evaluación de desempeño laboral a todo el personal.
3. Ejecutar el Plan formación y capacitaciones.
4. Ejecutar el Plan de bienestar.</t>
  </si>
  <si>
    <t>Organigramas
Perfiles de cargo.
Evaluacion del desempeño laboral
Actas de capacitaciones, listado de asistencias.</t>
  </si>
  <si>
    <r>
      <rPr>
        <b/>
        <sz val="10"/>
        <color theme="1"/>
        <rFont val="Arial"/>
        <family val="2"/>
      </rPr>
      <t>FACTURACIÓN</t>
    </r>
    <r>
      <rPr>
        <sz val="10"/>
        <color theme="1"/>
        <rFont val="Arial"/>
        <family val="2"/>
      </rPr>
      <t xml:space="preserve">
Emitir la facturación del servicio de energía de manera oportuna y confiable, de acuerdo a la normatividad legal vigente.</t>
    </r>
  </si>
  <si>
    <t>Reporte errado e indebido de lecturas</t>
  </si>
  <si>
    <t>Liquidación indebida o errónea de facturas</t>
  </si>
  <si>
    <t>Oportunidad de recibir dadivas de los usuarios.
Desonestidad del funcionario, Falta de Etica.
Simular ser objeto de atraco o robo de la herramienta de trabajo.</t>
  </si>
  <si>
    <t>Desonestidad del funcionario, Falta de Etica.
Quejas de usuarios los cuales informan que no les llega la nueva factura con los valores actualizados.</t>
  </si>
  <si>
    <t xml:space="preserve">Revision y aplicación de actividades de "Precritica" y retoma de lecturas. </t>
  </si>
  <si>
    <t>1. Revision y aplicación de actividades de "Precritica" y retoma de lecturas. 
2. Revision y realización deactividad "Critica".</t>
  </si>
  <si>
    <t>1. Revision y aplicación de actividades de "Precritica" y retoma de lecturas. 
2. Revision y realización deactividad "Critica".
3. Seguimiento a la entrega de facturas con la realización de llamadas  aleatorias, seguimiento en terreno (esta actividades se realizan  de forma trimestral y mensual respectivamente).</t>
  </si>
  <si>
    <t>Revision y realización deactividad "Critica".</t>
  </si>
  <si>
    <t>Seguimiento a la entrega de facturas con la realización de llamadas  aleatorias, seguimiento en terreno (esta actividades se realizan  de forma trimestral y mensual respectivamente).</t>
  </si>
  <si>
    <t>1. Realizar las revision y aplicación de actividades de "Precritica" y retoma de lecturas. 
2. Realizar las revision y realización deactividad "Critica".</t>
  </si>
  <si>
    <t>1. Realizar las revision y aplicación de actividades de "Precritica" y retoma de lecturas. 
2. Realizar las revision y realización deactividad "Critica".
3. Seguimiento a la entrega de facturas con la realización de llamadas  aleatorias, seguimiento en terreno (esta actividades se realizan  de forma trimestral y mensual respectivamente).</t>
  </si>
  <si>
    <t>Detrimento al omitir el cobro de suspensiones y reconexiones o al aplicar descuentos injustificados</t>
  </si>
  <si>
    <r>
      <rPr>
        <b/>
        <sz val="10"/>
        <color theme="1"/>
        <rFont val="Arial"/>
        <family val="2"/>
      </rPr>
      <t>RECAUDO Y CARTERA.</t>
    </r>
    <r>
      <rPr>
        <sz val="10"/>
        <color theme="1"/>
        <rFont val="Arial"/>
        <family val="2"/>
      </rPr>
      <t xml:space="preserve">
Gestionar el incremento del nivel de recaudo con el fin de garantizar la sostenibilidad financiera de la Empresa.</t>
    </r>
  </si>
  <si>
    <t>R29</t>
  </si>
  <si>
    <t>R30</t>
  </si>
  <si>
    <r>
      <rPr>
        <b/>
        <sz val="10"/>
        <color theme="1"/>
        <rFont val="Arial"/>
        <family val="2"/>
      </rPr>
      <t>GESTIÓN SOCIAL Y COMUNICACIONES</t>
    </r>
    <r>
      <rPr>
        <sz val="10"/>
        <color theme="1"/>
        <rFont val="Arial"/>
        <family val="2"/>
      </rPr>
      <t xml:space="preserve">
Interactuar con las comunidades de influencia de DISPAC S.A E.S.P con el objeto de concientizar y sensibilizar al usuario sobre la importancia del servicio eléctrico para el mejoramiento de su calidad de vida y el progreso del Departamento del Chocó, precisar las responsabilidades contractuales derivadas de la prestación del servicio de energía eléctrica y ofrecer información periódica y permanente sobre los temas más relevantes derivados de la prestación del servicio.</t>
    </r>
  </si>
  <si>
    <t>Fingir ser objeto de atraco o robo del recaudo, en la visita a comunidades.</t>
  </si>
  <si>
    <t>No entregar la totalidad del dinero recaudado en Jornadas Integrales realizadas en las comunidades.</t>
  </si>
  <si>
    <t>R31</t>
  </si>
  <si>
    <t>R32</t>
  </si>
  <si>
    <t>R33</t>
  </si>
  <si>
    <t>Jefe Gestion Social y comunicaciones</t>
  </si>
  <si>
    <t>Consignacion o giros del recaudo a traves de entidades Bancarias o empresas de giros reconcidas.</t>
  </si>
  <si>
    <t>1. Consignacion o giros del recaudo a traves de entidades Bancarias o empresas de giros reconcidas.
2. Cupones y relación diaria de recaudo.
3. Acta de entrega cajera principal e ingresa en el sistema SIEC los cupones entregados.
4. Verificación de la consignación recibida frente a lo depositado en el Banco (archivos multicash FIDUCIARIA -FIDEICOMISO-DISPAC, y en el Sistema SIEC.</t>
  </si>
  <si>
    <t>1. Falta de sentido de pertenencia con la Empresa. 2. Deshonestidad de los funcionarios y desintereses por la labor encomendada. 
3. Abuso de autoridad. 
4, Falta de etica.</t>
  </si>
  <si>
    <t xml:space="preserve">1.  Deshonestidad de los funcionarios y desintereses por la labor encomendada.
2. Falta de sentido de pertenencia con la Empresa.  
3. Abuso de confianza de Funcionarios 
4, Falta de etica.
</t>
  </si>
  <si>
    <t>Arqueo de recaudo y verificacion de actividades desarrolladas</t>
  </si>
  <si>
    <t>Arqueo de recaudo y verificacion de actividades desarrolladas
Consultar las condiciones de  orden publico de la Zona a intervenir</t>
  </si>
  <si>
    <t>Verificación de la consignación recibida frente a lo depositado en el Banco (archivos multicash FIDUCIARIA -FIDEICOMISO-DISPAC, y en el Sistema SIEC.</t>
  </si>
  <si>
    <t>Acta de entrega cajera principal e ingresa en el sistema SIEC los cupones entregados.</t>
  </si>
  <si>
    <t>Cupones y relación diaria de recaudo.</t>
  </si>
  <si>
    <t>Todos los cobros por suspensión no efectuados deberán ser autorizados por el Jefe del Área o Gerente Comercial.</t>
  </si>
  <si>
    <t>Todos los descuentos deben ir con el visto bueno del Jefe del Área o Gerente Comercial</t>
  </si>
  <si>
    <t>Documentación de las políticas de descuentos mediante la directriz de acuerdos de pago.</t>
  </si>
  <si>
    <r>
      <rPr>
        <b/>
        <sz val="10"/>
        <color theme="1"/>
        <rFont val="Arial"/>
        <family val="2"/>
      </rPr>
      <t>GESTIÓN DE ENERGÍA.</t>
    </r>
    <r>
      <rPr>
        <sz val="10"/>
        <color theme="1"/>
        <rFont val="Arial"/>
        <family val="2"/>
      </rPr>
      <t xml:space="preserve">
Realizar seguimiento a la información y a los trámites del Mercado de Energía.</t>
    </r>
  </si>
  <si>
    <r>
      <t xml:space="preserve">COMERCIALIZACIÓN
</t>
    </r>
    <r>
      <rPr>
        <sz val="10"/>
        <color theme="1"/>
        <rFont val="Arial"/>
        <family val="2"/>
      </rPr>
      <t>(Procesos Misionales)</t>
    </r>
  </si>
  <si>
    <r>
      <t xml:space="preserve">ADMINISTRACIÓN
</t>
    </r>
    <r>
      <rPr>
        <sz val="10"/>
        <color theme="1"/>
        <rFont val="Arial"/>
        <family val="2"/>
      </rPr>
      <t>(Procesos de Apoyo)</t>
    </r>
  </si>
  <si>
    <r>
      <t xml:space="preserve">ENERGÍA
</t>
    </r>
    <r>
      <rPr>
        <sz val="10"/>
        <color theme="1"/>
        <rFont val="Arial"/>
        <family val="2"/>
      </rPr>
      <t>(Procesos Misionales)</t>
    </r>
  </si>
  <si>
    <r>
      <t xml:space="preserve">DIRECCIONAMIENTO
</t>
    </r>
    <r>
      <rPr>
        <sz val="10"/>
        <color rgb="FF000000"/>
        <rFont val="Arial"/>
        <family val="2"/>
      </rPr>
      <t>(Procesos Estrategicos)</t>
    </r>
  </si>
  <si>
    <r>
      <rPr>
        <b/>
        <sz val="10"/>
        <color theme="1"/>
        <rFont val="Arial"/>
        <family val="2"/>
      </rPr>
      <t>GESTIÓN HSEQ - AMBIENTAL</t>
    </r>
    <r>
      <rPr>
        <sz val="10"/>
        <color theme="1"/>
        <rFont val="Arial"/>
        <family val="2"/>
      </rPr>
      <t xml:space="preserve">
Establecer controles operacionales ambientales para las actividaddes de mantenimineto de serividumbre en poda, tala y roceria de vegetacion para el mantenimineto y despeje de las redes de trasmision y distribucion.</t>
    </r>
  </si>
  <si>
    <r>
      <rPr>
        <b/>
        <sz val="10"/>
        <color theme="1"/>
        <rFont val="Arial"/>
        <family val="2"/>
      </rPr>
      <t>GESTION JURIDICA.</t>
    </r>
    <r>
      <rPr>
        <sz val="10"/>
        <color theme="1"/>
        <rFont val="Arial"/>
        <family val="2"/>
      </rPr>
      <t xml:space="preserve">
Brindar apoyo jurídico y legal a las actividades y procesos de la Empresa, necesarios para el cumplimiento del objeto social con el fin de que su gestión resulte eficaz y eficiente, atendiendo el marco legal definido para la prestación de servicio público de energía eléctrica.</t>
    </r>
  </si>
  <si>
    <r>
      <rPr>
        <b/>
        <sz val="10"/>
        <color theme="1"/>
        <rFont val="Arial"/>
        <family val="2"/>
      </rPr>
      <t>GERENCIA</t>
    </r>
    <r>
      <rPr>
        <sz val="10"/>
        <color theme="1"/>
        <rFont val="Arial"/>
        <family val="2"/>
      </rPr>
      <t xml:space="preserve">
Proveer los elementos que garanticen el cumplimiento de las metas establecidas y el logro de los objetivos corporativos en la busqueda de la visión empresarial.</t>
    </r>
  </si>
  <si>
    <t>Alteración o manipulación en los tramites de cobros a usuarios por uso del STR, SDL y cargos por conexión.</t>
  </si>
  <si>
    <t>Omision, ocultamiento o alteracion en el reporte diario de lecturas de fronteras comerciales.</t>
  </si>
  <si>
    <t>1.  Deshonestidad del funcionario y desintereses por la labor encomendada.
2. Falta de sentido de pertenencia con la Empresa.  
3. Abuso de confianza del Funcionario 
4, Falta de etica.</t>
  </si>
  <si>
    <t>R34</t>
  </si>
  <si>
    <t>Instructivos del proceso gestion de Energia: Instructivo de  Liquidación Cargos por Uso del STR (I50-26-03).</t>
  </si>
  <si>
    <t>Instructivos del proceso gestion de Energia: Revisión de Facturas de Compra de Energía (I50-26-01).</t>
  </si>
  <si>
    <t>Instructivos del proceso gestion de Energia: Instructivo de Lquidacion del mercado de energia Mayorista (I50-26-04)</t>
  </si>
  <si>
    <t>Autorización para el trámite de pagos en el MEM.
Reportes de compras y ventas de energía y otros.
Reporte de lecturas.
Facturas STR, SDL y cargos por conexión.</t>
  </si>
  <si>
    <t>Profesional Gestion de Energia</t>
  </si>
  <si>
    <t>Omisión u ocultamiento de la informacion en las revisiones de irregularidades adelantadas en terreno.</t>
  </si>
  <si>
    <t>Corrupción del personal de cuadrilla: manipulacion de los equipos de medida, Usuarios en servicio directo sin facturacion y/o deficiencia en la toma de pruebas para la revisión de irregularidades</t>
  </si>
  <si>
    <t>1. Realizar charlas de motivación y compromiso con el personal .
2. Reprogramar revisiones a usuarios ya visitados. 
3. Llevar a la oficina de personal todo caso en el que se demuestre corrupción para la toma de correctivos necesarios.
4, Creación de la  hoja de vida para los equipos de medida y regisrto fotografico.</t>
  </si>
  <si>
    <t>R35</t>
  </si>
  <si>
    <t>R36</t>
  </si>
  <si>
    <t>1, Procedimientos de Control de Energia: Detección de Anomalías e Irregularidades (P50-22-02)
2. Generacion de actividades en terreno que conlleven a la deteccion de irregularidades dn la medida. 
3. Verificacion de sectores ilegales</t>
  </si>
  <si>
    <t>Procedimientos de Control de Energia: Detección de Anomalías e Irregularidades (P50-22-02)</t>
  </si>
  <si>
    <t>Creación de la  hoja de vida para los equipos de medida y regisrto fotografico.</t>
  </si>
  <si>
    <t>Llevar a la oficina de personal todo caso en el que se demuestre corrupción para la toma de correctivos necesarios.</t>
  </si>
  <si>
    <t xml:space="preserve">Reprogramar revisiones a usuarios ya visitados. </t>
  </si>
  <si>
    <t>Realizar charlas de motivación y compromiso con el personal .</t>
  </si>
  <si>
    <t>Verificacion de sectores ilegales</t>
  </si>
  <si>
    <t>Generacion de actividades en terreno que conlleven a la deteccion de irregularidades dn la medida.</t>
  </si>
  <si>
    <t>Director Control de Energia</t>
  </si>
  <si>
    <r>
      <rPr>
        <b/>
        <sz val="10"/>
        <color theme="1"/>
        <rFont val="Arial"/>
        <family val="2"/>
      </rPr>
      <t>CONTROL DE ENERGÍA (PERDIDAS).</t>
    </r>
    <r>
      <rPr>
        <sz val="10"/>
        <color theme="1"/>
        <rFont val="Arial"/>
        <family val="2"/>
      </rPr>
      <t xml:space="preserve">
Establecer y analizar el resultado de los niveles de pérdidas, con el fin de planear estrategias que conduzcan a su disminución en el Sistema de Distribución.</t>
    </r>
  </si>
  <si>
    <t>R37</t>
  </si>
  <si>
    <t>R38</t>
  </si>
  <si>
    <r>
      <rPr>
        <b/>
        <sz val="10"/>
        <color theme="1"/>
        <rFont val="Arial"/>
        <family val="2"/>
      </rPr>
      <t>PLANEACION E INGENIERIA</t>
    </r>
    <r>
      <rPr>
        <sz val="10"/>
        <color theme="1"/>
        <rFont val="Arial"/>
        <family val="2"/>
      </rPr>
      <t xml:space="preserve">
Planeamiento y desarrollo del Sistema de  distribución de energía eléctrica de Dispac S.A. ESP.</t>
    </r>
  </si>
  <si>
    <t>Violación a los principios de contratación (objeto, plazo, valor, obligaciones, acta de inicio, Inicio de actividades antes de formalizar el contrato, etc.)</t>
  </si>
  <si>
    <t>Jefe de Ingenieria
Jefe de Planeación</t>
  </si>
  <si>
    <t>Acciones u omisiones en las actuaciones administrativas que pueden ocasionar demandas y litigios contra la Empresa</t>
  </si>
  <si>
    <t>Incumplimiento de los lineamientos para la supervisión a los contratos suscritos por la Empresa</t>
  </si>
  <si>
    <t xml:space="preserve">Inadecuado seguimiento de los supervisores para hacer cumplir las especificaciones técnicas, administrativas, legales y presupuestales establecidas en los contratos o convenios celebrados.
Informes de supervisión inoportunos, incompletos, sin profundidad y carpetas con documentación incompleta. </t>
  </si>
  <si>
    <t>Inadecuada aplicación de las modalidades de selección objetiva de contratistas.</t>
  </si>
  <si>
    <t xml:space="preserve">Falta de objetividad en la elaboración de los estudios previos.
Inadecuada aplicación de los requisitos habilitantes exigidos al contratista (capacidad jurídica, financiera, técnica y organizacional) </t>
  </si>
  <si>
    <t>R40</t>
  </si>
  <si>
    <t>R41</t>
  </si>
  <si>
    <t xml:space="preserve">Estatuto de contratación, procedimientos de licitaciones: Seleccion de Proveedores (P40-49-02) </t>
  </si>
  <si>
    <t>Procesos del SGI y sus procedimientos; Proceso de Gestión jurídica: Administración del Proceso Contractual ( P10-14-01), Conceptos y Recomendaciones con Alcance Jurídico (P10-14-02), Atención de Acciones Jurídicas y Demandas ( P10-14-03),  Defensa de la empresa ante entes de control y vigilancia (P10-14-04), Acciones de Cobro (P10-14-05), Atención Jurídica de Reclamos por Daños (P10-14-06)</t>
  </si>
  <si>
    <t>Jefe de Juridica</t>
  </si>
  <si>
    <t>Rara Vez</t>
  </si>
  <si>
    <t>R6, R7</t>
  </si>
  <si>
    <t xml:space="preserve">MATRIZ DEFINICION RIESGO DE CORRUPCION </t>
  </si>
  <si>
    <t>PROCESO</t>
  </si>
  <si>
    <t>RIESGO</t>
  </si>
  <si>
    <t>DESCRIPCIÓN</t>
  </si>
  <si>
    <t xml:space="preserve">ACCION Y OMISION </t>
  </si>
  <si>
    <t>USO DEL PODER</t>
  </si>
  <si>
    <t>DESVIAR LA GESTION DE LO PUBLICO</t>
  </si>
  <si>
    <t>BENEFICIO PARTICULAR</t>
  </si>
  <si>
    <t>MACROPROCESO</t>
  </si>
  <si>
    <t>GESTION JURIDICA</t>
  </si>
  <si>
    <t>GESTIÓN HSEQ - AMBIENTAL.</t>
  </si>
  <si>
    <t>Favorecimiento a contratista encargado de la dispocisión de residuos peligrosos</t>
  </si>
  <si>
    <t>ARCHIVO Y CORRESPONDENCIA - TODOS LOS PROCESOS.</t>
  </si>
  <si>
    <t>GESTION FINANCIERA - TESORERÍA</t>
  </si>
  <si>
    <t>Inadecuado manejo de los recursos financiero</t>
  </si>
  <si>
    <t>GESTION FINANCIERA - CONTABILIDAD</t>
  </si>
  <si>
    <t>GESTION FINANCIERA - PRESUPUESTO</t>
  </si>
  <si>
    <t>LICITACIONES</t>
  </si>
  <si>
    <t>Favorecimiento en la selección de proveedores y/o contratista.</t>
  </si>
  <si>
    <t>ALMACEN</t>
  </si>
  <si>
    <t>GESTION TALENTO HUMANO</t>
  </si>
  <si>
    <t>DIRECCIONAMIENTO
(Procesos de Apoyo)</t>
  </si>
  <si>
    <t>Si</t>
  </si>
  <si>
    <t>COMERCIALIZACIÓN
(Procesos Misionales)</t>
  </si>
  <si>
    <t>FACTURACIÓN</t>
  </si>
  <si>
    <t>RECAUDO Y CARTERA.</t>
  </si>
  <si>
    <t>GESTIÓN SOCIAL Y COMUNICACIONES</t>
  </si>
  <si>
    <t>ENERGÍA
(Procesos Misional</t>
  </si>
  <si>
    <t>GESTIÓN DE ENERGÍA.</t>
  </si>
  <si>
    <t>CONTROL DE ENERGÍA (PERDIDAS).</t>
  </si>
  <si>
    <t>DISTRIBUCIÓN
(Proceso Misionales)</t>
  </si>
  <si>
    <t>PLANEACION E INGENIERIA</t>
  </si>
  <si>
    <t xml:space="preserve">DIRECTRICES METODOLOGICAS PARA LA IDENTIFICACION DE RIESGOS DE CORRUPCION
(Guia para la Gestión del Riesgo de la Corrupción de la Presidencia de la República/2015 )
</t>
  </si>
  <si>
    <t>Tabla 6. Formato para determinar el Impacto</t>
  </si>
  <si>
    <t>Relacion de recaudo diario y actas de reunion de Gestion Comunitaria</t>
  </si>
  <si>
    <t>Relacion de recaudo diario y actas de reunion con lideres comunitarios</t>
  </si>
  <si>
    <t>Susterntacion proceso de contratacion, Acta de inicio, acta de liquidacion</t>
  </si>
  <si>
    <t>Trimestral</t>
  </si>
  <si>
    <t>Realizacion de jornadas integrales, intervenciones en zonas con problemas de orden publico</t>
  </si>
  <si>
    <t>Relacion de zonas y sectores a intervenir</t>
  </si>
  <si>
    <t>Realizacion de seguimiento al desarrollo de los diferentes contratos</t>
  </si>
  <si>
    <t>Cartera recuperada y recaudo obtenido</t>
  </si>
  <si>
    <t>Numero de zonas intervenidas</t>
  </si>
  <si>
    <t>Contratos suscritos en el semenstre</t>
  </si>
  <si>
    <t>Exponer los recursos de la compañía recaudadoos en la realizacion de Jornadas integrales y desviar los mismos a beneficio del funcionario .</t>
  </si>
  <si>
    <t>Documentos diligenciados en terreno y escritorio.</t>
  </si>
  <si>
    <t>Diariamente en el Ciclo de Facturación</t>
  </si>
  <si>
    <t>Entrega de lecturas (F20-23-19)  (F20-23-12) (F20-23-22)</t>
  </si>
  <si>
    <t>Toma de lecturas (F20-23-04) (F20-23-12)</t>
  </si>
  <si>
    <t>Reclamos por facturacion x cada 1000 Facturas</t>
  </si>
  <si>
    <t>Estatuto de contratación, procedimientos de licitaciones: Seleccion de Proveedores (P40-49-02).
Control, supervisión y seguimiento de la Interventoria Externa.</t>
  </si>
  <si>
    <t>¿Se cuenta con evidencias de la ejecución y seguimiento del control?</t>
  </si>
  <si>
    <t>Numero de comites realizados en cada vigencia</t>
  </si>
  <si>
    <t>Aplicación de los procedimientos establecidos por la normatividad vigente, en concordancia con el estauto de contratación
Control, supervisión y seguimiento de la Interventoria Externa.
Comité de contratación.
Auditorias Internas y Externas de los entes de control.</t>
  </si>
  <si>
    <t>Actas de reuniones, oficios con observaciones y recomendaciones del comité de la interventoria.
Informes de auditorias
Planes de Mejoramiento</t>
  </si>
  <si>
    <t>Comité de contratación
Planes de Mejoramiento.</t>
  </si>
  <si>
    <t xml:space="preserve">Indebida aplicación de la norma.
Desconocimiento o falta de aplicación del procedimiento aplicable (autoridad ambiental, cobro coactivo, disciplinarios, sancionatorio ambiental).   </t>
  </si>
  <si>
    <t>Formatos y actuaciones definidos en los procedimientos del SGI</t>
  </si>
  <si>
    <t>Numero de comites y reuniones</t>
  </si>
  <si>
    <t>Comité del area juridica.
Reuniones con las diferentes  dependencias o áreas de acuerdo a los casos.
Comites juridicos y comite de conciliación</t>
  </si>
  <si>
    <t>Actualizacion e implementacion de procedimientos conforme a la normatividad vigente y validados por el SGI.
Comites juridicos y comite de conciliación</t>
  </si>
  <si>
    <t>Manual de supervision e imterventoria de contratos (Direct riz gerencial N° 006-2019).</t>
  </si>
  <si>
    <t>Procesos del SGI y sus procedimientos; Proceso de Gestión jurídica: Administración del Proceso Contractual ( P10-14-01), Conceptos y Recomendaciones con Alcance Jurídico (P10-14-02), Atención de Acciones Jurídicas y Demandas ( P10-14-03),  Defensa de la empresa ante entes de control y vigilancia (P10-14-04), Acciones de Cobro (P10-14-05), Atención Jurídica de Reclamos por Daños (P10-14-06).
Comites juridicos y comite de conciliación
Directrices de gerencia.</t>
  </si>
  <si>
    <t>Control, supervisión y seguimiento de los procesos de contratación</t>
  </si>
  <si>
    <t>Actas e informes de interventoria</t>
  </si>
  <si>
    <t>Numeros de actas e informes</t>
  </si>
  <si>
    <t>1. Aceptar dadivas a cambio de la calidad de las obras y/o recibo de obras de mala calidad
2. Aceptacion de materiales de mala calidad.
3. Incrementar obras para favorecer a contratistas</t>
  </si>
  <si>
    <t>1. Auditorias permanentes a los procesos de contratación.
2. Capacitación a todos los funcionarios involucrados en la contratación respecto a los procedimientos y estatuto interno de contratación</t>
  </si>
  <si>
    <t>1. Capacitacion sobre  valores humanistas ( la ética y moral).
2. Capacitacion sobre normas  de construccion.
3. Plan de proyectos de inversiones para 5 años</t>
  </si>
  <si>
    <t>1. Monitoreo a nivel gerencial  las actividades relacionadas con la contratación
1. Implementación de herramientas de seguimiento por parte del nivel directivo con el fin velar por el cumplimiento de los principios contractuales.
2. Mejorar la metodología de planificación y requerimiento de procesos contractuales a fin de facilitar y optimizar cada proceso.</t>
  </si>
  <si>
    <t xml:space="preserve">1. Seleccion objetiva y detallada de los antecedentes de las personas que laborara ejerciendo la labor de interventoria
2. Implementación de herramientas de seguimiento por parte del nivel directivo con el fin velar por el cumplimiento de los principios contractuales.
3.Presentacion de proyecto de inversiones a la CREG para 5 años de ejecucion.
</t>
  </si>
  <si>
    <t>1. Actas parciales
1. Informe control de inversiones
1. Aneproyecto de inversiones
1. Control de rubros de inversion y avance de proyectos
1. Informe de seguimiento de interventoria externa
2. Actas comité de inversiones</t>
  </si>
  <si>
    <t>1. Certificacion de las instituciones para la lucha contra la corrupcion
2. Registro de plan de inversiones ante la CREG
2. Registro de los procesos de contratacion de inversiones en la plataforma de Colombia Compra Eficiente
3. Elaboracion de informe de inversiones para el Ministerio de Hacienda y credito publico
3. Registro del presupuesto de inversiones en la plataforma del SPI del DNP
3. Registro de los proyectos de inversiones en la plataforma del  SECOP II</t>
  </si>
  <si>
    <t>1. Verificacion de la certificacion de obra RETIE
1. Validacion de certificado de producto
2. Seguimiento a proyectos en el SECOP
2. Seguimiento a proyectos en Colombia Compra Eficiente
2. Seguimiento a proyectos en SPI del DNP</t>
  </si>
  <si>
    <t>1. Revision de informes de ejecucion presupuestal y % de obra
2. Revision de certificados RETIE de las obras 
3. Seguimiento a presupuesto de inversiones traves del SPI del DNP
3. Seguimiento de proyectos en el SECOP II
3. Seguimiento de procesos a traves de Colombia Compra Eficiente
3. Seguimiento de inversiones Ministerio de Hacienda y credito publico
3. Revision de certificados de calidad de producto</t>
  </si>
  <si>
    <t>Cantidad de procesos cerrados con sancion/ Procesos totales</t>
  </si>
  <si>
    <t>Cantidad de obras sin certificacion RETIE/Obras totales</t>
  </si>
  <si>
    <t>1. Documentación de las políticas de descuentos mediante la directriz de acuerdos de pago. 2. Todos los descuentos deben ir con el visto bueno del Jefe del Área o Gerente Comercial
2. Todos los cobros por suspensión no efectuados deberán ser autorizados por el Jefe del Área o Gerente Comercial.</t>
  </si>
  <si>
    <t>F10-13-04 LISTA DE VERIFICACIÓN PARA AUDITORIAS</t>
  </si>
  <si>
    <t>F20-21-07 AJUSTES Y DESCUENTOS - F10-13-04 LISTA DE VERIFICACIÓN PARA AUDITORIAS</t>
  </si>
  <si>
    <t>Semanal</t>
  </si>
  <si>
    <t>Todas aquellas contenidas en el Reglamento Interno Trabajo</t>
  </si>
  <si>
    <t>Nro. de verificaciones  realizadas en el periodo</t>
  </si>
  <si>
    <t>Nro. de ajustes realizados ene l periodo</t>
  </si>
  <si>
    <t>Inadecuado manejo de los documentos por parte de los colaboradores o personas externas  o ajenas al área con intenciones de daños.
Inadecuada organización de la información (bases de datos, documental). con proposito de  daño  u ocultamiento.</t>
  </si>
  <si>
    <t>Daño, pérdida, adulteración de la información física y magnética de la Gestión documental, con el proposito de favorecer a personal interno y externo en detrimento de la empresa.</t>
  </si>
  <si>
    <t>TRD diligenciadas y actualizadas, capacitación en el  manejo de la TRD a todo el personal. Vigilancia y tontrol de las TRD, frente al archivo físico. Auditorias de seguimiento</t>
  </si>
  <si>
    <t>Actas de capacitaciones con el responsable del proceso o Correo Corporativo Interno.Actas de informe y capacitacion de auditorias</t>
  </si>
  <si>
    <t>Nro TRD actualizadas en el periodo.
Nro. De capacitacion en el manejo de organización de archivo.</t>
  </si>
  <si>
    <t>Inventario documental.
Verificacion de Camaras de Seguridad.
Registros de Acceso del personal al Archivo central.
Reuniones area de archivo</t>
  </si>
  <si>
    <t xml:space="preserve">Que se alteren los documentos que reposan en los archivos de gestión.                                              Negarse a recibir la información, no radicarla y no entregarla a su destinatario o interesado.
Que se destruyan o modifiquen documentos durante el tiempo de prestamo de un expediente.
Suministrar información  de los archivos de la empresa sin la debidada  autorizacio para favorecer a terceros </t>
  </si>
  <si>
    <t>Organización y digitalización de expedientes (Backup)             Control de acceso a la informacion por niveles</t>
  </si>
  <si>
    <t>Control al  préstamo de expediente.</t>
  </si>
  <si>
    <t>Organización y digitalización de expedientes y proteccion de la información.</t>
  </si>
  <si>
    <t>Destrucción de  documentos que por su importanca  tienen algun tipo de valor y no han cumplido los tiempos de retención , con proposito de favorecer a tercetos y  perjudica la empresa.</t>
  </si>
  <si>
    <t>Inventarios Documentales. 
Tablas de Retención Documental.
Acceso restringido  y  controlado a terceros a la bodega del archivo central sin previa autorización.</t>
  </si>
  <si>
    <t>Seguimiento y verificacion de los Inventarios Documentales de cada proceso.</t>
  </si>
  <si>
    <t>Nro de acta de eliminacion durante la vigencia</t>
  </si>
  <si>
    <t>Eliminación controlada de documentos por conveniencia.
Extracción y  suministro de  información a terceros sin la debida autorización.</t>
  </si>
  <si>
    <t xml:space="preserve">Modificación del contenido (Cambio, Entregar Copias, Destrucción o Alteración de los documentos) de los expedientes disponibles en los archivos de gestión por parte de terceros con la permicividad o encubrimiento   de los administradores de los archivo de  la empresa.No poder atender oportunamente lo requerido en la solciitud. </t>
  </si>
  <si>
    <t>1. Corrupción del personal involucrado en los procesos de contratación. Cohecho propio e impropio, concucion y trafico de influencia
2. Pliegos de condiciones deficientes que no se ajustan al objeto y naturaleza del contrato.</t>
  </si>
  <si>
    <t>Violación a las normas y principios de contratación, elaboración de los pliegos de condiciones. Normas (Constitución politica de Colombia art:209, Ley 80 del 93 principios de la contratación estatal, Estatuto de contratacion interno y por ultimo las directivas de gerencia)</t>
  </si>
  <si>
    <t>Sustentacion proceso de Contratación formato F10-10-05
Pliego de Condiones o Solicitud Privada de Ofertas F40-49-01
Estudios previos
Auditorias Externas e Internas
Publicacion de los proceso de contrtacion en la plataforma SECOP II
Designacion de Supervisor e Interventor</t>
  </si>
  <si>
    <t xml:space="preserve">Verificacion y Validación </t>
  </si>
  <si>
    <t>Número de procesos vs Número de contratos celebrados</t>
  </si>
  <si>
    <t>Indicador desempeño laboral,indicador cumplimiento plan de formación,indicador cobertura de la formación, información eficacia de la formación</t>
  </si>
  <si>
    <t>Se resalta la creación de nuevos cargos dentro de los perfiles de cargos y organigrama,desarrollo de la evaluación de desempeño ,plan de formación según programación estipuladacon sus respectivas evidencias fotograficas y escritas.</t>
  </si>
  <si>
    <t>1. Manipulación de plataforma de gestión de lecturas.
2. Distorsión en el reporte de validaciones.
3. Deshonestidad del funcionario y desintereses por la labor encomendada.
4. Desviación  y/o direccionamiento erróneo de información confidencial.</t>
  </si>
  <si>
    <t>1.  Deshonestidad de los funcionarios y desintereses por la labor encomendada.
2. Falta de sentido de pertenencia con la Empresa.  
3. Abuso de confianza de Funcionarios 
4, Falta de ética.</t>
  </si>
  <si>
    <t>Omisión, ocultamiento o alteración en el análisis y reporte diario de lecturas de fronteras comerciales a consecuencia de desviaciones diarias de energía.</t>
  </si>
  <si>
    <t>Favorecimiento a terceros por alteración o manipulación en los tramites de liquidación y cobros a usuarios por cargos de uso del STR, SDL y cargos por conexión.</t>
  </si>
  <si>
    <t>Instructivos del proceso gestión de Energía: I50-26-04 Instructivo de Lquidacion del mercado de energia Mayorista V4; I50-26-02 Gestión de Tele Medición Remota y Cargue de información al ASIC V4; P50-26-01 Gestión de Contratos de Energía V3</t>
  </si>
  <si>
    <t>Instructivos del proceso gestión de Energía: I50-26-04 Instructivo de Lquidacion del mercado de energia Mayorista V4; I50-26-03 Instructivo de Liquidación Cargos por Uso del STR V3; P50-26-01 Gestión de Contratos de Energía V3; I50-26-01 Revisión de Facturas de Compra de Energía V5</t>
  </si>
  <si>
    <t>Tomar las medidas redundantes de acuerdo a la CREG 038/2014, adaptar los servidores de la compañía con un servidor principal y uno de respaldo, y la comunicación de las fronteras con principal y respaldo.</t>
  </si>
  <si>
    <t>Utilización de ponderaciones o promedios estadísticos para el cálculo de provisiones y pagos de energía.</t>
  </si>
  <si>
    <t>Aut.
Reportes desviación de energía.
Reporte de lecturas fronteras comerciales.
Cálculo indicador de pérdidas.      Pronóstico de la demanda
Informe interventoría.
Calculo Mape</t>
  </si>
  <si>
    <t>Monitoreo y revision periodica de fronteras comerciales al tiempo de validación de versiones activas de plataformas digitales</t>
  </si>
  <si>
    <t>Validación de cargos mediante liquidación emitida por Expertos en Mercado - Confrontar validaciones con lecturas y consumos de otros agentes.</t>
  </si>
  <si>
    <t>Reporetes facturas emitidas / Facturacion de cargos por uso</t>
  </si>
  <si>
    <t>1. Manipulacion de la informacion contable con el fin de mostrar mayores utilidades a los socios.
2. Subvalorar o sobrevalorar activos, pasivos, ingresos o gastos para reflejar una situacion financiera segun convenga ante terceros.                    3. Suplantacion de indentidad para hacer registros indebidos.                                                                            4.  Registrar contablemente transacciones no autorizadas en periodos previamente cerrados</t>
  </si>
  <si>
    <t>Alteración de los Estados Financieros</t>
  </si>
  <si>
    <t>1. Auditoria por parte de la Revisoria fiscal.
2. Auditoria por parte de la interventoria.                                3. Obtencion de las cifras y reportes del sistema contable</t>
  </si>
  <si>
    <t>Informes de auditoria</t>
  </si>
  <si>
    <t>Seguimiento al procedimiento de administracion del sistema contable (P40-41-01)</t>
  </si>
  <si>
    <t>Estados Financieros aprobados</t>
  </si>
  <si>
    <t xml:space="preserve">1. Complicidad entre funcionarios involucrados en el proceso para el Registro de recaudos inexistentes para favorecer a terceros.
2. Omision del registro de pagos a terceros no beneficiarios.
3. Asignar irregularmente a la cuenta de usurarios  consignaciones por identificar </t>
  </si>
  <si>
    <t>Manipulacion de la conciliacion bancaria para no evidenciar operaciones indebidas mediante la omision, ocultamiento o alteracion de movimientos de bancos.</t>
  </si>
  <si>
    <t>1. Gerencia DISPAC
2. Grerencia Gestor
3. Revisoria fiscal
4. Interventoria
5. Jefe de Contabilidad
6. Jefe de Tesoreria
7. Jefe de Recaudo</t>
  </si>
  <si>
    <t>Conciliaciones bancarias aprobadas
Depuracion de la consignaciones por identificar</t>
  </si>
  <si>
    <t>1. Dismucion de los ingresos o base gravable de los impuestos con el fin de disminuir el valor a declarar como pago de los impuestos.</t>
  </si>
  <si>
    <t>Omision u ocultamiento con el fin de disminuir el valor a pagar por impuestos</t>
  </si>
  <si>
    <t>Seguimiento al procedimiento de preparación y presentación de información tributaria (P40-41-02)</t>
  </si>
  <si>
    <t>Declaraciones tributarias aprobadas por la revisoria fiscal</t>
  </si>
  <si>
    <t>1. Manipulacion de los certificados generados en favor de terceros para que puedan disminuir el valor a pagar por impuestos.</t>
  </si>
  <si>
    <t xml:space="preserve">1. Complicidad entre funcionarios involucrados en el proceso para beneficiar a terceros.                            2. Registro de cuentas por pagar de servicios no prestados.                                                                            3. Alteración de la información soporte para pago   </t>
  </si>
  <si>
    <t>Registrar contablemente obligaciones inexistentes para favorecer a terceros</t>
  </si>
  <si>
    <t>1. Los cerficados se deben generar del sistema SAP y las cifras se deben conciliar con la contabilidad</t>
  </si>
  <si>
    <t xml:space="preserve">1. Las facturas recibidas deben tener el visto bueno del interventor del contrato y acompañarse con actas debidamente firmadas.                                                            2. Las facturas recibidas digitalmente deben provenir de los correos institucionales de dichos interventores.           3. Verificacion de la entrada de Mercancía Vs Información de facturada.                                                          4. Análisis y Ajuste de partidas abiertas de cuentas por pagar.    </t>
  </si>
  <si>
    <t>1. Revisar el informe del interventor y
que corresponda al período cobrado.</t>
  </si>
  <si>
    <t>Actas de recepcion y correos</t>
  </si>
  <si>
    <t>Ordenes de pago aprobadas por la gerencia Bogotá</t>
  </si>
  <si>
    <t>1. Profesional contable
2. Revisoria fiscal
3. Jefe de Contabilidad</t>
  </si>
  <si>
    <t xml:space="preserve">1. Profesional contable
2. Jefe de Tesoreria
3. Interventoria
4. Jefe de Contabilidad
</t>
  </si>
  <si>
    <t>1. Desviacion en la aplicación  de la normatividad presupuestal con el proposito de favorecer a un particular en la consecusion de recuersos presupuestales.
2. Deficiencias en las herramientas de registro de información presupuestal con el proposito de omitir la realidad presupuestal para intereses particular o beneficios de terceros.</t>
  </si>
  <si>
    <t>Incurrir en peculado por el uso inadecuado de recursos del presupuesto originando un mal manejo del mismo buscando intereses personales o a particulares.</t>
  </si>
  <si>
    <t>1. Elaboración y/o  Ordenación irregular del gasto; ejecución irregular del presupuesto con el proposito de favorecer a un particular o interes personal en la adjudicación de recursos no contemplados en una programación presupuestal no sustentada.
2. Proyección de ingresos que no corresponde a la realidad de la vigencia.</t>
  </si>
  <si>
    <t>Irregularidades en la planeación y ejecución del presupuesto con la intención de favorecer a un particular o buscar un interes personal.</t>
  </si>
  <si>
    <t xml:space="preserve">1. Proceso Gestión financiera del Sistema de Gestión Integral, sus procedimientos y formatos;  Plan de acción del proceso "Gestión financiera"; auditorias internas y externas.
2. Control Mensual de la ejecución presupuestal de ingresos y gastos por parte de la gerencia.
3. Preparación anticipada de proyecto presupuestal con la debida justificación y soporte ante entes de vigilancia y control.
4. Seguimiento al plan de inversiones de la empresa. </t>
  </si>
  <si>
    <t>1. Presupuesto elaborado y aprobado.
2. Actas de comites financieros.</t>
  </si>
  <si>
    <t>Ejecucion de ingresos.
Ejecucion de Gastos Apropiación - Compromisos,  Compromisos -Pagos</t>
  </si>
  <si>
    <r>
      <rPr>
        <b/>
        <sz val="10"/>
        <color theme="1"/>
        <rFont val="Arial"/>
        <family val="2"/>
      </rPr>
      <t>ATENCIÓN AL CLIENTE</t>
    </r>
    <r>
      <rPr>
        <sz val="10"/>
        <color theme="1"/>
        <rFont val="Arial"/>
        <family val="2"/>
      </rPr>
      <t xml:space="preserve">
.Atender de manera oportuna y eficiente los requerimientos de los clientes de acuerdo a los requisitos legales y regulatorios </t>
    </r>
  </si>
  <si>
    <t xml:space="preserve">1. Aplicación erronea de las solicitude de descuento y/o reliquidaciones 2. inobservancia de los controles en las solicitudes de descuento y/o reliquidaciones. </t>
  </si>
  <si>
    <t>1. Abuso del acceso a la información para sustraerla  y modificarla de acuerdo a su conveniencia. 2 actuar deshonestamente adulterando la información magnética y física del expediente 3. destruir los expedientes conforme a su conveniencia.</t>
  </si>
  <si>
    <t>Analizar el cumplimiento de las solicitudes de descuento y/o reliquidaciones de los clientes en reclamos</t>
  </si>
  <si>
    <t>1. Revisión de cada una de las solicitudes de reliquidacion al momento de su aprobación. 
2. Seguimiento a la aplicación de los solicitudes de descuento y/o reliquidaciones</t>
  </si>
  <si>
    <t>Inventarios Documentales. 
Restringir el acceso a personal no autorizado de la misma dependencia a los expedientes 
Tablas de Retención Documental.
Reuniones con el equipo de trabajo</t>
  </si>
  <si>
    <t>1 Verificaciones permanentes en el sistema comercial de las solicitudesd e descuentos y de las reliquidaciones al momento de su aprobación.</t>
  </si>
  <si>
    <t>Actualización de inventario documental y de la TRD,a l igual que las reuniones con el equipo de trabajo</t>
  </si>
  <si>
    <t>SIEC</t>
  </si>
  <si>
    <t>Actas de reuniones, TRD e Inventario documental</t>
  </si>
  <si>
    <t>Diario</t>
  </si>
  <si>
    <t>Validación en SIEC</t>
  </si>
  <si>
    <t>Cómite Comercial</t>
  </si>
  <si>
    <t>Jefe de Atención al Cliente</t>
  </si>
  <si>
    <t>Informe estadistico en el que se observa las reliquidaciones</t>
  </si>
  <si>
    <t xml:space="preserve">Número de reuniones realizadas </t>
  </si>
  <si>
    <t>PROCESO Y OBJETIVO</t>
  </si>
  <si>
    <t>CAUSAS</t>
  </si>
  <si>
    <t>RIESGOS</t>
  </si>
  <si>
    <t>ANÁLISIS DEL RIESGO</t>
  </si>
  <si>
    <t>CONTROLES EXISTENTES</t>
  </si>
  <si>
    <t>VALORACIÓN DEL RIESGO</t>
  </si>
  <si>
    <t>1. Seguimiento de las políticas establecidas en la directriz de acuerdo de pago. 2. Realizar cruces de información de los conceptos cobrados contra los recaudados.
3. Verificar mediante auditorias aleatorias todos los descuentos efectuados tengan la respectiva autorización del Jefe del proceso.
4. Dejar registro físico de todos los descuentos aplicados.</t>
  </si>
  <si>
    <t>R42</t>
  </si>
  <si>
    <t>R43</t>
  </si>
  <si>
    <t>Analizar el cumplimiento de las solicitudes de descuento y/o reliquidaciones de los clientes en reclamos.</t>
  </si>
  <si>
    <t xml:space="preserve">
1. Inadecuada aplicación de los controles para el manejo y custodia de los recursos financieros.
2. Inadecuada aplicación de los instrumentos establecidos para el  recaudo.
3. No suscripción de las pólizas de manejo.</t>
  </si>
  <si>
    <t xml:space="preserve">1.  Proceso Gestión financiera - Tesoreria del Sistema de Gestión Integral, sus procedimientos y formatos; P40-41-08 Gestión de Recaudo y P40-41-09 Gestión de Pagos.
2. Administración y adquisición de seguros y polizas  con Empresas Aseguradoras. </t>
  </si>
  <si>
    <t xml:space="preserve">1.  Proceso Gestión financiera - Tesoreria del Sistema de Gestión Integral, sus procedimientos y formatos; P40-41-08 Gestión de Recaudo y P40-41-09 Gestión de Pagos.
2. Realizar Auditorias internas y externas.
3. Administración y adquisición de seguros y polizas  con Empresas Aseguradoras. </t>
  </si>
  <si>
    <t>1. Formatos; P40-41-08 Gestión de Recaudo y P40-41-09 Gestión de Pago
3. Polizas de manejo.
4. Planes de acción, auditorias.</t>
  </si>
  <si>
    <t xml:space="preserve">1. Realizar Auditorias internas y externas.                                            
2 Administración y adquisición de seguros y polizas  con Empresas Aseguradoras.   </t>
  </si>
  <si>
    <t>Jefe de tesoreria
Gerencia Bogota</t>
  </si>
  <si>
    <t>N° de polizas suscritas y numero de registro en los formatos de conciliaciones</t>
  </si>
  <si>
    <t>1.Hurto de los dineros por parte de funcionarios encargados de realizar el recaudo de estos o  que intervienen en cualquier
parte de la cadena de la manipulación de recursos                      2.Hurto o perdiada  de los dineros a funcionarios encargados recaudar o transportar recursos por fuera de la Empresa
3.Tomar dinero de la caja  alterando los registros y
comprobantes</t>
  </si>
  <si>
    <t xml:space="preserve">Perdida o robo de dinero por parte del Personal de la Empresa </t>
  </si>
  <si>
    <t xml:space="preserve">1. Se relizan arqueos de caja a los funcionarioas encargados de la caja  diariemente dos veces en lel dia. 2.Acompañamineto policivo al momento de realizar las consigaciones.                                                             3.Realizar conciliacion y monitoreo diario del  recaudo Vs las consigaciones bancarias 
</t>
  </si>
  <si>
    <t>1.Mejoramiento y en las conciliciones y verifiaciones de los recaudos que permita controlar y monitorior de manera eficiente los recursos</t>
  </si>
  <si>
    <t>1. Formato Acompañamiento Policivo 
2. Formato  Ardquo de Caja              
3. Formato Recaudo Diario</t>
  </si>
  <si>
    <t>1.conciliciones y verifiaciones de los recaudos que permita controlar y monitorior de manera eficiente los recursos</t>
  </si>
  <si>
    <t>Cantidad de arqueos Realizados y numero de registro en los formatos de conciliaciones</t>
  </si>
  <si>
    <t xml:space="preserve">Perdida, robo o desviación de dinero en cuentas bancarias por parte del Personal de la Empresa </t>
  </si>
  <si>
    <t xml:space="preserve">1. Envio de  ordenes de pago erroneas  o no autorizadas  a traves del encargo fiduciario.
2. Abuso de poder para favorecer intereses propios o de terceros                                                                                                                              3.Acto mal intencionado por parte del funcionario desviando                                                                      el pago                                                                                                          4.Direccionar el pago a un tercero diferente del beneficiario real mediante la alteración fraudulenta de la instrucción o el medio de pago                                                                                                                     5. Falsificación de firmas electrónicas o físicas / Suplantación de identidad    </t>
  </si>
  <si>
    <t>1. Existencia de encargo fiduciario para administracion y recursos para pagos de proveedores y compromisos 
2. Existencia de polizas con cobertura tanto de los recursos en cuentas propias como en fiducia 3.Vreficiacion de las ordenes de pago por parte de la interventoria y Admnistrativo y Fianaciero de la Empresa 4.Aprobacion de pagos por parte del Admnistrativo y Fianaciero de la Empresa</t>
  </si>
  <si>
    <t xml:space="preserve">1. Mejoramiento  del control de ordenes de pago que permitan identificar claramente los destinatarios y los montos a pagar. 2. Firma Digital del Adminitravido y Fianciero que es e autorizado para der fe a los pagos   2. Conciliaciones Bancarias que nos permiten virificar el monto y los terceros a los que se les esta relizando el pago </t>
  </si>
  <si>
    <t>Orden de Operación enviada a la Fiduciaria</t>
  </si>
  <si>
    <t>1. Gerencia DISPAC
2. Grerencia Gestor
4. Interventoria
5. ,Jefe de tesoreria</t>
  </si>
  <si>
    <t>FECHA</t>
  </si>
  <si>
    <t>VERSION</t>
  </si>
  <si>
    <t>01</t>
  </si>
  <si>
    <t>02</t>
  </si>
  <si>
    <t>Se elabora y construye mediante actividad participativa con los lideres de proceso de la Gestoria (CEC) Dispac SA, identificando los posibles riesgos de corrupción inherentes a su desempeño. GUIA PARA LA GESTION DEL RIESGO DE CORRUPCION 2015, PRESIDENCIA DE LA REPUBLICA.</t>
  </si>
  <si>
    <t>Se remite Mapa de riesgos de Corrupción elaborado por la Gestoria (CEC) a la Gerencia General Dispac SA, para que se construya e incluyan los posibles riegos de corrupción inherentes a los procesos y actividades que se desarrollan en ella.</t>
  </si>
  <si>
    <t>Pagos indebidos al representante de la comunidad o su miembros durante por ejemplo las consultas previas / negociación de predios / compensaciones para facilitar el desarrollo de la operación</t>
  </si>
  <si>
    <t>Obtener licencias permisos o aprobaciones sin cumplir requisitos a través de pagos (otorgamiento de licencias, ejecución de proyectos)</t>
  </si>
  <si>
    <t>Direccionamiento /Asignación /Supervisión de contratos con beneficio personal a compañías con participación o vínculo personal.</t>
  </si>
  <si>
    <t>Extorsión por parte de grupos al margen de la ley o comunidades para facilitar el desarrollo de las operaciones</t>
  </si>
  <si>
    <t>Cartelización de proveedores</t>
  </si>
  <si>
    <t>Solicitar / Recibir y /o realizar pagos para agilizar la obtención de permisos / licencias / trámites para ejecutar operaciones por propios o terceros</t>
  </si>
  <si>
    <t>Uso indebido de información privilegiada para favorecer a un tercero a si mismo.</t>
  </si>
  <si>
    <t>Apropiación o uso indebido de activos por la compañía o parte de terceros.</t>
  </si>
  <si>
    <t>Ofrecimiento al representante de la comunidad o su miembros durante por ejemplo las consultas previas / negociación de predios / compensaciones para facilitar el desarrollo de la operación</t>
  </si>
  <si>
    <t>R44</t>
  </si>
  <si>
    <t>R45</t>
  </si>
  <si>
    <t>R46</t>
  </si>
  <si>
    <t>R47</t>
  </si>
  <si>
    <t>R48</t>
  </si>
  <si>
    <t>R49</t>
  </si>
  <si>
    <t>R50</t>
  </si>
  <si>
    <t>R51</t>
  </si>
  <si>
    <t>R52</t>
  </si>
  <si>
    <r>
      <t xml:space="preserve">LICITACIONES Y CONTRATACION
</t>
    </r>
    <r>
      <rPr>
        <sz val="10"/>
        <color theme="1"/>
        <rFont val="Arial"/>
        <family val="2"/>
      </rPr>
      <t>Adquirir los bienes, servicios y obra pública que demande la administración gerencia general y gestor, en total acatamiento de la normatividad legal y bajo parámetros de eficiencia, calidad, transparencia y oportunidad.</t>
    </r>
  </si>
  <si>
    <t>Corrupción del personal involucrado en los procesos de contratación. Cohecho propio e impropio, concucion y trafico de influencia.</t>
  </si>
  <si>
    <t>Profesional de Licitaciones y contratación</t>
  </si>
  <si>
    <t>Extorsión por parte de grupos al margen de la ley o comunidades para facilitar el desarrollo de las operaciones.</t>
  </si>
  <si>
    <t>Acompañamiento e intervenciones de las autoridades competente (Policía Nacional, Ejercito Nacional, Fiscalía General de la Nación, entre otras.)</t>
  </si>
  <si>
    <t>Solicitar más acompañamiento e intervenciones de las autoridades competente (Policía Nacional, Ejercito Nacional, Fiscalía General de la Nación, entre otras.)</t>
  </si>
  <si>
    <t>Actas de visitas y acompamientos</t>
  </si>
  <si>
    <t>Solicitud de acompañamientos e intervencion de las autoridades policibas</t>
  </si>
  <si>
    <t>Gerencia</t>
  </si>
  <si>
    <t xml:space="preserve">Nro. Solicitudes efectuadas / Nro intervenciones realizadas por las autoridades </t>
  </si>
  <si>
    <t>Pago de extorsiones por parte de propios o de terceros (ej: contratistas)</t>
  </si>
  <si>
    <t>R53</t>
  </si>
  <si>
    <t>Acompañamiento e intervenciones de las autoridades competente (Policía Nacional, Ejercito Nacional, Fiscalía General de la Nación, entre otras).
Proponer y difundir protocolos de seguridad y antiextorsión con las entidades gubernamentales y los contratistas.</t>
  </si>
  <si>
    <t>Solicitar más acompañamiento e intervenciones de las autoridades competente (Policía Nacional, Ejercito Nacional, Fiscalía General de la Nación, entre otras).
Difundir protocolos de seguridad y antiextorsión con las entidades gubernamentales y los contratistas.</t>
  </si>
  <si>
    <t>Programa de relacionamiento con los grupo de interés (Corporaciones Autónomas, entidades gubernamentales, comunidades, contratistas) que otorgan permisos y licencias, así como aquellos que influyen en las actividades del sector, con el fin de conocer y dar a conocer los mecanismos de denuncia oficiales, su forma de operación y afianzar la relación entre los participantes de tal manera que se facilite realizar una vigilancia
conjunta al riesgo.</t>
  </si>
  <si>
    <t>Obtener licencias permisos o aprobaciones sin cumplir requisitos a través de pagos (otorgamiento de licencias, ejecución de proyectos).</t>
  </si>
  <si>
    <t>Intimidación utilizando la violencia con ánimo de lucro.
Amenzas a la propiedad, integridad física y libertad de una persona (s) o negocio jurídico.
Soborno.
Presión.
Incitación.</t>
  </si>
  <si>
    <t>Compartir en las mesas de trabajo, las prácticas asociadas a clausulas utilizadas en contratos con terceros donde se establecen compromisos de comportamiento ético, al igual que las cláusulas sancionatorias en caso de algún incumplimiento (herramientas de debida diligencia, resolución de conflictos de interés)</t>
  </si>
  <si>
    <t>Actas de reuniones.
Contratos</t>
  </si>
  <si>
    <t>Mesas de trabajos
Reuniones con grupos de trabajos</t>
  </si>
  <si>
    <t>Actas de revisiones</t>
  </si>
  <si>
    <t>Implementación de la Politica y Códido de Ética,
Linea de ética</t>
  </si>
  <si>
    <t>Campañas,
Denuncias,
Quejas</t>
  </si>
  <si>
    <t>% de denuncias y quejas</t>
  </si>
  <si>
    <t>Seguimientos a las denuncias y quejas reportadas</t>
  </si>
  <si>
    <t>Trafico de influencia.
Coludir
Conflicto de interés
Desonestidad, Falta de Etica.</t>
  </si>
  <si>
    <t>03</t>
  </si>
  <si>
    <t xml:space="preserve">Se incluyen algunos riesgos identificados y aceptados por la Acción Colectiva, desde la Gestoria (CEC) </t>
  </si>
  <si>
    <t>1. Establecer sanciones contractualmente a los subcontratistas que incurran en estas conductas
2. Hacer parte integral del contrato el código de ética en el cual se prohiben este tipo de conductas</t>
  </si>
  <si>
    <t>Minuta de contratos
Términos de referencia de procesos de contratación</t>
  </si>
  <si>
    <t>Uso de formatos de calidad</t>
  </si>
  <si>
    <t>Área jurídica Gerencia</t>
  </si>
  <si>
    <t>Número de contratos celebrados
/
Número de minutas con cláusulas alusivas</t>
  </si>
  <si>
    <t>Pagos indebidos al representante de la comunidad o su miembros durante por ejemplo las consultas
previas / negociación de predios / compensaciones para facilitar el desarrollo de la operación</t>
  </si>
  <si>
    <t>Que se obtengan, por parte de los subcontratistas,  licencias, certificación, permisos o aprobaciones sin cumplir requisitos a través de pagos (otorgamiento de licencias, ejecución de proyectos)</t>
  </si>
  <si>
    <t>Que se obtengan, por parte de los subcontratistas, autorizaciones en consecuencia de sobornos y no del consenso con la comunidad</t>
  </si>
  <si>
    <t>Ofrecimiento al representante de la comunidad o su miembros durante por ejemplo las consultas
previas / negociación de predios / compensaciones para facilitar el desarrollo de la operación</t>
  </si>
  <si>
    <t>Direccionamiento /Asignación /Supervisión de contratos con beneficio personal a compañías con
participación o vínculo personal.</t>
  </si>
  <si>
    <t>Que se asigne una supervisión a empresas en conglicto de interés</t>
  </si>
  <si>
    <t>1. Declaración permanente de conflictos de interés
2. Proceso de gestión de conflictos de interés según el Código de ética.
3. Sanciones por incumplimiento del Còdigo de ética</t>
  </si>
  <si>
    <t>1. Declaraciones de conflicto de interés
2. Estudio por el comité de ética de estos conflictos
3. Informe semestral del Comité de ética</t>
  </si>
  <si>
    <t>Comité de ética</t>
  </si>
  <si>
    <t>1. Declaración  de conflictos de interés / procesos de contratación celebrados
2. Proceso de gestión de conflictos de interés según el Código de ética.
3. Sanciones por incumplimiento del Còdigo de ética</t>
  </si>
  <si>
    <r>
      <rPr>
        <b/>
        <sz val="10"/>
        <color theme="1"/>
        <rFont val="Arial"/>
        <family val="2"/>
      </rPr>
      <t>PROYECTOS ESPECIALES</t>
    </r>
    <r>
      <rPr>
        <sz val="10"/>
        <color theme="1"/>
        <rFont val="Arial"/>
        <family val="2"/>
      </rPr>
      <t xml:space="preserve">
Adelantar los trámites de planeación, precontractuales, contractuales y postcontractuales para adquiririr los bienes, servicios y obra  que demande la gerencia general y los diferentes fondos de financión para implementar soluciones de enería en Colombia, en total acatamiento de la normatividad legal y bajo parámetros de eficiencia, calidad, transparencia y oportunidad.</t>
    </r>
  </si>
  <si>
    <t>Conductas colusorias entre directos competidores,
reales o potenciales, de carácter secreto, para coordinar su comportamiento en el mercado o influir en los parámetros de competencia a través de
conductas tales como la fijación, directa o indirecta de precios, de otras condiciones comerciales o de servicio, de cuotas de producción o de venta,
los intercambios de información sobre precios a aplicar o cantidades proyectadas; el reparto de mercados, incluidas las pujas fraudulentas, la
restricción de las importaciones o las exportaciones o los boicots colectivos.</t>
  </si>
  <si>
    <t>1. Declaración de inhabilidades, incompatibilidades
2. Verifificación de composición accionaria y de socios
3. Declaración de inexistencia de conflictos de interés
4. Causal de rechazo de la propuesta al ser socios comunes de sociedades</t>
  </si>
  <si>
    <t>1. Dcoumento suscrito por los competidores en la etapa precontractual
2. Evaluación jurídica</t>
  </si>
  <si>
    <t>Responsable del proceso de contratación</t>
  </si>
  <si>
    <t>04</t>
  </si>
  <si>
    <r>
      <t xml:space="preserve">DISTRIBUCIÓN
</t>
    </r>
    <r>
      <rPr>
        <sz val="10"/>
        <color theme="1"/>
        <rFont val="Arial"/>
        <family val="2"/>
      </rPr>
      <t>(Proceso Misional)</t>
    </r>
  </si>
  <si>
    <t>Código</t>
  </si>
  <si>
    <t>Versión</t>
  </si>
  <si>
    <t>F10-12-05</t>
  </si>
  <si>
    <t>0</t>
  </si>
  <si>
    <t>CONTROL DE ACTUALIZACIONES</t>
  </si>
  <si>
    <t>DESCRIPCION DE LA ACTUALIZACION</t>
  </si>
  <si>
    <t>Se incluye nuevos riesgos conforme se sugirió por ACCIÓN COLECTIVA, por parte del del gestor y la gerencia general, se define e integra al SGC proceso de control interno.</t>
  </si>
  <si>
    <t>ANÁLISIS DE LOS RIESGOS</t>
  </si>
  <si>
    <t>MAPA DE RIESGOS DE CORRUPCIÓN</t>
  </si>
  <si>
    <t>Realizar revisiones a usuarios lotes, deshabitados, consumos promedio, consumo cero.</t>
  </si>
  <si>
    <t>Realizar revisión aleatoria a usuarios de gran consumo y con inconsistencias</t>
  </si>
  <si>
    <t>Realizar inventario de materiales, equipos  o herramientas almacendas en la bodega.</t>
  </si>
  <si>
    <t>Realizar charlas y/o capacitaciones</t>
  </si>
  <si>
    <t>Nro. Charlas o capacitaciones  realizada / Total Nro de Revisiones Programadas</t>
  </si>
  <si>
    <t>Nro. Revisiones Realizada / Total Nro de Revisiones Programadas</t>
  </si>
  <si>
    <t>(Vr. Diferencia Inventario / Vr. Total Inventario) X 100</t>
  </si>
  <si>
    <t>Nro. Reuniones y/o mesas de trabajo Realizada / Total Nro de Reuniones y/o mesas de trabajo Programadas</t>
  </si>
  <si>
    <t>Reuniones de seguimientos de los procesos de contratación</t>
  </si>
  <si>
    <t>Exponer los recursos de la compañía recaudados en la realizacion de Jornadas integrales y desviar los mismos a beneficio del funcionario.</t>
  </si>
  <si>
    <t>R2, R11, R12, R13, R14, R15, R16, R17, R18, R19, R21, R22, R23, R24, R25, R26, R28, R30, R31, R34, R35</t>
  </si>
  <si>
    <t>R49, R51</t>
  </si>
  <si>
    <t xml:space="preserve">Cantidad  de Ordenes  Radicadas y Autorizadas ante la Fiduciaria </t>
  </si>
  <si>
    <t>Diciembre</t>
  </si>
  <si>
    <t>Enero</t>
  </si>
  <si>
    <t>Jefe de Almacen - Interventoría</t>
  </si>
  <si>
    <t>05</t>
  </si>
  <si>
    <t>Se realiza actualización general de la matriz luego de seguimiento y verificación por parte de Control Interno</t>
  </si>
  <si>
    <t>R7, R8, R9, R10, R27, R32, R33, R36, R37, R42, R43, R50, R52, R53</t>
  </si>
  <si>
    <t xml:space="preserve">Que se obtengan, por parte de los subcontratistas,  licencias, certificación, permisos o aprobaciones sin cumplir requisitos a través de pagos (otorgamiento de licencias, ejecución de proyectos) </t>
  </si>
  <si>
    <t>R4, R5, R29, R44</t>
  </si>
  <si>
    <t>R1, R3, R20, R38, R39, R40, R41, R45, R46</t>
  </si>
  <si>
    <t xml:space="preserve">Que se obtengan, por parte de los subcontratistas,  licencias, certificación, permisos o aprobaciones sin cumplir requisitos a través de pagos (otorgamiento de licencias, ejecución de proyectos)
</t>
  </si>
  <si>
    <t>R26, R28, R48</t>
  </si>
  <si>
    <t>R2, R3, R4, R5, R24, R42, R45, R46, R47</t>
  </si>
  <si>
    <t>R11, R12, R13, R30, R31, R34, R35</t>
  </si>
  <si>
    <t>R1, R8, R9, R10, R21, R22, R23, R27, R29, R32, R33, R36, R37, R43, R44, R53</t>
  </si>
  <si>
    <t>R17, R18, R19, R20, R38, R39, R40, R41</t>
  </si>
</sst>
</file>

<file path=xl/styles.xml><?xml version="1.0" encoding="utf-8"?>
<styleSheet xmlns="http://schemas.openxmlformats.org/spreadsheetml/2006/main" xmlns:mc="http://schemas.openxmlformats.org/markup-compatibility/2006" xmlns:x14ac="http://schemas.microsoft.com/office/spreadsheetml/2009/9/ac" mc:Ignorable="x14ac">
  <fonts count="39" x14ac:knownFonts="1">
    <font>
      <sz val="11"/>
      <color theme="1"/>
      <name val="Calibri"/>
      <family val="2"/>
      <scheme val="minor"/>
    </font>
    <font>
      <sz val="10"/>
      <name val="Arial"/>
      <family val="2"/>
    </font>
    <font>
      <sz val="11"/>
      <name val="Verdana"/>
      <family val="2"/>
    </font>
    <font>
      <sz val="10"/>
      <color theme="1"/>
      <name val="Arial"/>
      <family val="2"/>
    </font>
    <font>
      <sz val="10"/>
      <color rgb="FF000000"/>
      <name val="Arial"/>
      <family val="2"/>
    </font>
    <font>
      <b/>
      <sz val="10"/>
      <color rgb="FF000000"/>
      <name val="Arial"/>
      <family val="2"/>
    </font>
    <font>
      <b/>
      <sz val="10"/>
      <color theme="1"/>
      <name val="Arial"/>
      <family val="2"/>
    </font>
    <font>
      <b/>
      <sz val="9"/>
      <color indexed="81"/>
      <name val="Tahoma"/>
      <family val="2"/>
    </font>
    <font>
      <sz val="9"/>
      <color indexed="81"/>
      <name val="Tahoma"/>
      <family val="2"/>
    </font>
    <font>
      <b/>
      <sz val="11"/>
      <color theme="1"/>
      <name val="Calibri"/>
      <family val="2"/>
      <scheme val="minor"/>
    </font>
    <font>
      <b/>
      <sz val="8"/>
      <color indexed="81"/>
      <name val="Tahoma"/>
      <family val="2"/>
    </font>
    <font>
      <sz val="8"/>
      <color indexed="81"/>
      <name val="Tahoma"/>
      <family val="2"/>
    </font>
    <font>
      <sz val="8"/>
      <color rgb="FF000000"/>
      <name val="Arial"/>
      <family val="2"/>
    </font>
    <font>
      <b/>
      <sz val="12"/>
      <color rgb="FF000000"/>
      <name val="Arial"/>
      <family val="2"/>
    </font>
    <font>
      <b/>
      <sz val="11"/>
      <color theme="0"/>
      <name val="Calibri"/>
      <family val="2"/>
      <scheme val="minor"/>
    </font>
    <font>
      <sz val="11"/>
      <color theme="0"/>
      <name val="Calibri"/>
      <family val="2"/>
      <scheme val="minor"/>
    </font>
    <font>
      <sz val="8"/>
      <color theme="1"/>
      <name val="Calibri"/>
      <family val="2"/>
      <scheme val="minor"/>
    </font>
    <font>
      <b/>
      <sz val="8"/>
      <color theme="1"/>
      <name val="Calibri"/>
      <family val="2"/>
      <scheme val="minor"/>
    </font>
    <font>
      <b/>
      <sz val="7"/>
      <color theme="1"/>
      <name val="Calibri"/>
      <family val="2"/>
      <scheme val="minor"/>
    </font>
    <font>
      <b/>
      <sz val="7"/>
      <color theme="0"/>
      <name val="Calibri"/>
      <family val="2"/>
      <scheme val="minor"/>
    </font>
    <font>
      <b/>
      <sz val="10"/>
      <name val="Arial"/>
      <family val="2"/>
    </font>
    <font>
      <b/>
      <sz val="12"/>
      <color theme="0"/>
      <name val="Arial"/>
      <family val="2"/>
    </font>
    <font>
      <sz val="11"/>
      <name val="Arial"/>
      <family val="2"/>
    </font>
    <font>
      <sz val="11"/>
      <color theme="1"/>
      <name val="Arial"/>
      <family val="2"/>
    </font>
    <font>
      <b/>
      <sz val="11"/>
      <color rgb="FF000000"/>
      <name val="Arial"/>
      <family val="2"/>
    </font>
    <font>
      <b/>
      <sz val="11"/>
      <color theme="1"/>
      <name val="Arial"/>
      <family val="2"/>
    </font>
    <font>
      <b/>
      <sz val="11"/>
      <color theme="0"/>
      <name val="Arial"/>
      <family val="2"/>
    </font>
    <font>
      <b/>
      <sz val="12"/>
      <color theme="1"/>
      <name val="Arial"/>
      <family val="2"/>
    </font>
    <font>
      <b/>
      <sz val="8"/>
      <color rgb="FF000000"/>
      <name val="Arial"/>
      <family val="2"/>
    </font>
    <font>
      <b/>
      <sz val="14"/>
      <color rgb="FF000000"/>
      <name val="Arial"/>
      <family val="2"/>
    </font>
    <font>
      <b/>
      <sz val="16"/>
      <color rgb="FF000000"/>
      <name val="Arial"/>
      <family val="2"/>
    </font>
    <font>
      <sz val="10"/>
      <color rgb="FFFF0000"/>
      <name val="Arial"/>
      <family val="2"/>
    </font>
    <font>
      <b/>
      <sz val="14"/>
      <name val="Arial"/>
      <family val="2"/>
    </font>
    <font>
      <sz val="10"/>
      <color indexed="8"/>
      <name val="Arial"/>
      <family val="2"/>
    </font>
    <font>
      <b/>
      <sz val="11"/>
      <name val="Arial"/>
      <family val="2"/>
    </font>
    <font>
      <b/>
      <sz val="14"/>
      <color theme="1"/>
      <name val="Arial"/>
      <family val="2"/>
    </font>
    <font>
      <b/>
      <sz val="16"/>
      <color theme="1"/>
      <name val="Arial"/>
      <family val="2"/>
    </font>
    <font>
      <sz val="12"/>
      <color theme="1"/>
      <name val="Arial"/>
      <family val="2"/>
    </font>
    <font>
      <sz val="10"/>
      <color indexed="81"/>
      <name val="Tahoma"/>
      <family val="2"/>
    </font>
  </fonts>
  <fills count="25">
    <fill>
      <patternFill patternType="none"/>
    </fill>
    <fill>
      <patternFill patternType="gray125"/>
    </fill>
    <fill>
      <patternFill patternType="solid">
        <fgColor theme="0"/>
        <bgColor indexed="64"/>
      </patternFill>
    </fill>
    <fill>
      <patternFill patternType="solid">
        <fgColor indexed="65"/>
        <bgColor indexed="64"/>
      </patternFill>
    </fill>
    <fill>
      <patternFill patternType="solid">
        <fgColor theme="5" tint="0.59999389629810485"/>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rgb="FFFFFF00"/>
        <bgColor indexed="64"/>
      </patternFill>
    </fill>
    <fill>
      <patternFill patternType="solid">
        <fgColor rgb="FF00B050"/>
        <bgColor indexed="64"/>
      </patternFill>
    </fill>
    <fill>
      <patternFill patternType="solid">
        <fgColor rgb="FF00CC5C"/>
        <bgColor indexed="64"/>
      </patternFill>
    </fill>
    <fill>
      <patternFill patternType="solid">
        <fgColor rgb="FFC00000"/>
        <bgColor indexed="64"/>
      </patternFill>
    </fill>
    <fill>
      <patternFill patternType="solid">
        <fgColor rgb="FFFEF6F0"/>
        <bgColor indexed="64"/>
      </patternFill>
    </fill>
    <fill>
      <patternFill patternType="solid">
        <fgColor theme="3" tint="0.79998168889431442"/>
        <bgColor indexed="64"/>
      </patternFill>
    </fill>
    <fill>
      <patternFill patternType="solid">
        <fgColor theme="4" tint="0.59999389629810485"/>
        <bgColor indexed="64"/>
      </patternFill>
    </fill>
    <fill>
      <patternFill patternType="solid">
        <fgColor theme="6" tint="-0.249977111117893"/>
        <bgColor indexed="64"/>
      </patternFill>
    </fill>
    <fill>
      <patternFill patternType="solid">
        <fgColor theme="4" tint="0.79998168889431442"/>
        <bgColor indexed="64"/>
      </patternFill>
    </fill>
    <fill>
      <patternFill patternType="solid">
        <fgColor theme="6" tint="0.39997558519241921"/>
        <bgColor indexed="64"/>
      </patternFill>
    </fill>
    <fill>
      <patternFill patternType="solid">
        <fgColor rgb="FFFFFFFF"/>
        <bgColor indexed="64"/>
      </patternFill>
    </fill>
    <fill>
      <patternFill patternType="solid">
        <fgColor theme="0" tint="-0.14999847407452621"/>
        <bgColor indexed="64"/>
      </patternFill>
    </fill>
    <fill>
      <patternFill patternType="solid">
        <fgColor theme="6" tint="0.59999389629810485"/>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theme="0" tint="-0.249977111117893"/>
        <bgColor indexed="64"/>
      </patternFill>
    </fill>
  </fills>
  <borders count="68">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medium">
        <color indexed="64"/>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right style="thin">
        <color indexed="64"/>
      </right>
      <top style="medium">
        <color indexed="64"/>
      </top>
      <bottom/>
      <diagonal/>
    </border>
    <border>
      <left style="medium">
        <color indexed="64"/>
      </left>
      <right style="medium">
        <color indexed="64"/>
      </right>
      <top/>
      <bottom/>
      <diagonal/>
    </border>
  </borders>
  <cellStyleXfs count="6">
    <xf numFmtId="0" fontId="0" fillId="0" borderId="0"/>
    <xf numFmtId="0" fontId="1" fillId="0" borderId="0"/>
    <xf numFmtId="0" fontId="2" fillId="0" borderId="0"/>
    <xf numFmtId="0" fontId="1" fillId="0" borderId="0"/>
    <xf numFmtId="9" fontId="1" fillId="0" borderId="0" applyFont="0" applyFill="0" applyBorder="0" applyAlignment="0" applyProtection="0"/>
    <xf numFmtId="0" fontId="1" fillId="0" borderId="0"/>
  </cellStyleXfs>
  <cellXfs count="626">
    <xf numFmtId="0" fontId="0" fillId="0" borderId="0" xfId="0"/>
    <xf numFmtId="0" fontId="3" fillId="3" borderId="0" xfId="0" applyFont="1" applyFill="1" applyAlignment="1">
      <alignment horizontal="center" wrapText="1"/>
    </xf>
    <xf numFmtId="0" fontId="3" fillId="3" borderId="0" xfId="0" applyFont="1" applyFill="1" applyAlignment="1">
      <alignment horizontal="left"/>
    </xf>
    <xf numFmtId="0" fontId="3" fillId="3" borderId="0" xfId="0" applyFont="1" applyFill="1" applyAlignment="1">
      <alignment horizontal="center"/>
    </xf>
    <xf numFmtId="0" fontId="0" fillId="0" borderId="0" xfId="0" applyAlignment="1">
      <alignment vertical="center"/>
    </xf>
    <xf numFmtId="0" fontId="0" fillId="0" borderId="1" xfId="0" applyBorder="1" applyAlignment="1">
      <alignment horizontal="center" vertical="center"/>
    </xf>
    <xf numFmtId="0" fontId="0" fillId="0" borderId="0" xfId="0" applyAlignment="1">
      <alignment horizontal="center" vertical="center"/>
    </xf>
    <xf numFmtId="0" fontId="3" fillId="3" borderId="0" xfId="0" applyFont="1" applyFill="1" applyAlignment="1">
      <alignment horizontal="center" vertical="center"/>
    </xf>
    <xf numFmtId="0" fontId="3" fillId="3" borderId="0" xfId="0" applyFont="1" applyFill="1" applyAlignment="1">
      <alignment wrapText="1"/>
    </xf>
    <xf numFmtId="0" fontId="3" fillId="3" borderId="0" xfId="0" applyFont="1" applyFill="1" applyAlignment="1"/>
    <xf numFmtId="0" fontId="0" fillId="0" borderId="0" xfId="0" applyBorder="1"/>
    <xf numFmtId="0" fontId="0" fillId="3" borderId="0" xfId="0" applyFill="1"/>
    <xf numFmtId="0" fontId="0" fillId="3" borderId="0" xfId="0" applyFont="1" applyFill="1" applyAlignment="1">
      <alignment horizontal="center" vertical="center"/>
    </xf>
    <xf numFmtId="0" fontId="9" fillId="8" borderId="1" xfId="0" applyFont="1" applyFill="1" applyBorder="1" applyAlignment="1">
      <alignment horizontal="center" vertical="center"/>
    </xf>
    <xf numFmtId="0" fontId="9" fillId="9" borderId="1" xfId="0" applyFont="1" applyFill="1" applyBorder="1" applyAlignment="1">
      <alignment horizontal="center" vertical="center"/>
    </xf>
    <xf numFmtId="0" fontId="9" fillId="3" borderId="0" xfId="0" applyFont="1" applyFill="1" applyAlignment="1">
      <alignment vertical="center"/>
    </xf>
    <xf numFmtId="0" fontId="0" fillId="3" borderId="0" xfId="0" applyFont="1" applyFill="1" applyBorder="1" applyAlignment="1">
      <alignment horizontal="center" vertical="center"/>
    </xf>
    <xf numFmtId="0" fontId="9" fillId="10" borderId="1" xfId="0" applyFont="1" applyFill="1" applyBorder="1" applyAlignment="1">
      <alignment horizontal="center" vertical="center"/>
    </xf>
    <xf numFmtId="0" fontId="0" fillId="3" borderId="0" xfId="0" applyFill="1" applyBorder="1"/>
    <xf numFmtId="0" fontId="0" fillId="3" borderId="0" xfId="0" applyFill="1" applyAlignment="1">
      <alignment horizontal="center"/>
    </xf>
    <xf numFmtId="0" fontId="9" fillId="3" borderId="0" xfId="0" applyFont="1" applyFill="1" applyAlignment="1">
      <alignment horizontal="center"/>
    </xf>
    <xf numFmtId="0" fontId="14" fillId="12" borderId="1" xfId="0" applyFont="1" applyFill="1" applyBorder="1" applyAlignment="1">
      <alignment horizontal="center" vertical="center"/>
    </xf>
    <xf numFmtId="0" fontId="5" fillId="6" borderId="1" xfId="0" applyFont="1" applyFill="1" applyBorder="1" applyAlignment="1">
      <alignment horizontal="center" vertical="center" wrapText="1"/>
    </xf>
    <xf numFmtId="0" fontId="0" fillId="3" borderId="12" xfId="0" applyFont="1" applyFill="1" applyBorder="1" applyAlignment="1">
      <alignment horizontal="center" vertical="center" wrapText="1"/>
    </xf>
    <xf numFmtId="0" fontId="16" fillId="0" borderId="13" xfId="0" applyFont="1" applyBorder="1" applyAlignment="1">
      <alignment vertical="center" wrapText="1"/>
    </xf>
    <xf numFmtId="0" fontId="9" fillId="9" borderId="14" xfId="0" applyFont="1" applyFill="1" applyBorder="1" applyAlignment="1">
      <alignment horizontal="center" vertical="center" wrapText="1"/>
    </xf>
    <xf numFmtId="0" fontId="9" fillId="8" borderId="15" xfId="0" applyFont="1" applyFill="1" applyBorder="1" applyAlignment="1">
      <alignment horizontal="center" vertical="center" wrapText="1"/>
    </xf>
    <xf numFmtId="0" fontId="14" fillId="12" borderId="16"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16" fillId="0" borderId="5" xfId="0" applyFont="1" applyBorder="1" applyAlignment="1">
      <alignment vertical="center" wrapText="1"/>
    </xf>
    <xf numFmtId="0" fontId="9" fillId="9" borderId="18" xfId="0" applyFont="1" applyFill="1" applyBorder="1" applyAlignment="1">
      <alignment horizontal="center" vertical="center" wrapText="1"/>
    </xf>
    <xf numFmtId="0" fontId="9" fillId="8" borderId="1" xfId="0" applyFont="1" applyFill="1" applyBorder="1" applyAlignment="1">
      <alignment horizontal="center" vertical="center" wrapText="1"/>
    </xf>
    <xf numFmtId="0" fontId="14" fillId="12" borderId="19" xfId="0" applyFont="1" applyFill="1" applyBorder="1" applyAlignment="1">
      <alignment horizontal="center" vertical="center" wrapText="1"/>
    </xf>
    <xf numFmtId="0" fontId="9" fillId="10" borderId="18" xfId="0" applyFont="1" applyFill="1" applyBorder="1" applyAlignment="1">
      <alignment horizontal="center" vertical="center" wrapText="1"/>
    </xf>
    <xf numFmtId="0" fontId="9" fillId="9" borderId="1" xfId="0" applyFont="1" applyFill="1" applyBorder="1" applyAlignment="1">
      <alignment horizontal="center" vertical="center" wrapText="1"/>
    </xf>
    <xf numFmtId="0" fontId="9" fillId="8" borderId="19" xfId="0" applyFont="1" applyFill="1" applyBorder="1" applyAlignment="1">
      <alignment horizontal="center" vertical="center" wrapText="1"/>
    </xf>
    <xf numFmtId="49" fontId="0" fillId="3" borderId="21" xfId="0" applyNumberFormat="1" applyFont="1" applyFill="1" applyBorder="1" applyAlignment="1">
      <alignment horizontal="center" vertical="center" wrapText="1"/>
    </xf>
    <xf numFmtId="0" fontId="16" fillId="0" borderId="22" xfId="0" applyFont="1" applyBorder="1" applyAlignment="1">
      <alignment vertical="center" wrapText="1"/>
    </xf>
    <xf numFmtId="0" fontId="9" fillId="10" borderId="23" xfId="0" applyFont="1" applyFill="1" applyBorder="1" applyAlignment="1">
      <alignment horizontal="center" vertical="center" wrapText="1"/>
    </xf>
    <xf numFmtId="0" fontId="9" fillId="10" borderId="24" xfId="0" applyFont="1" applyFill="1" applyBorder="1" applyAlignment="1">
      <alignment horizontal="center" vertical="center" wrapText="1"/>
    </xf>
    <xf numFmtId="0" fontId="9" fillId="9" borderId="25" xfId="0" applyFont="1" applyFill="1" applyBorder="1" applyAlignment="1">
      <alignment horizontal="center" vertical="center" wrapText="1"/>
    </xf>
    <xf numFmtId="0" fontId="0" fillId="3" borderId="27" xfId="0" applyFill="1" applyBorder="1" applyAlignment="1">
      <alignment horizontal="center" vertical="center" wrapText="1"/>
    </xf>
    <xf numFmtId="0" fontId="0" fillId="3" borderId="9" xfId="0" applyFill="1" applyBorder="1" applyAlignment="1">
      <alignment horizontal="center" vertical="center" wrapText="1"/>
    </xf>
    <xf numFmtId="0" fontId="0" fillId="3" borderId="28" xfId="0" applyFill="1" applyBorder="1" applyAlignment="1">
      <alignment horizontal="center" vertical="center" wrapText="1"/>
    </xf>
    <xf numFmtId="0" fontId="1" fillId="0" borderId="1" xfId="2" applyFont="1" applyFill="1" applyBorder="1" applyAlignment="1" applyProtection="1">
      <alignment horizontal="center" vertical="center" wrapText="1"/>
      <protection hidden="1"/>
    </xf>
    <xf numFmtId="0" fontId="0" fillId="0" borderId="0" xfId="0" applyAlignment="1">
      <alignment wrapText="1"/>
    </xf>
    <xf numFmtId="0" fontId="0" fillId="0" borderId="0" xfId="0" applyBorder="1" applyAlignment="1">
      <alignment wrapText="1"/>
    </xf>
    <xf numFmtId="0" fontId="3" fillId="3" borderId="0" xfId="0" applyFont="1" applyFill="1" applyAlignment="1">
      <alignment vertical="center"/>
    </xf>
    <xf numFmtId="0" fontId="3" fillId="3" borderId="1" xfId="0" applyFont="1" applyFill="1" applyBorder="1" applyAlignment="1">
      <alignment vertical="center" wrapText="1"/>
    </xf>
    <xf numFmtId="0" fontId="3" fillId="3" borderId="0" xfId="0" applyFont="1" applyFill="1" applyAlignment="1">
      <alignment horizontal="left" vertical="center"/>
    </xf>
    <xf numFmtId="14" fontId="3" fillId="3" borderId="0" xfId="0" applyNumberFormat="1" applyFont="1" applyFill="1" applyAlignment="1">
      <alignment horizontal="left" vertical="center"/>
    </xf>
    <xf numFmtId="0" fontId="18" fillId="9" borderId="1" xfId="0" applyFont="1" applyFill="1" applyBorder="1" applyAlignment="1">
      <alignment horizontal="center" vertical="center" wrapText="1"/>
    </xf>
    <xf numFmtId="0" fontId="18" fillId="8" borderId="1" xfId="0" applyFont="1" applyFill="1" applyBorder="1" applyAlignment="1">
      <alignment horizontal="center" vertical="center" wrapText="1"/>
    </xf>
    <xf numFmtId="0" fontId="19" fillId="12" borderId="1" xfId="0" applyFont="1" applyFill="1" applyBorder="1" applyAlignment="1">
      <alignment horizontal="center" vertical="center" wrapText="1"/>
    </xf>
    <xf numFmtId="0" fontId="18" fillId="1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9" fillId="3" borderId="0" xfId="0" applyFont="1" applyFill="1" applyAlignment="1"/>
    <xf numFmtId="0" fontId="9" fillId="3" borderId="1" xfId="0" applyFont="1" applyFill="1" applyBorder="1" applyAlignment="1"/>
    <xf numFmtId="0" fontId="0" fillId="3" borderId="1" xfId="0" applyFill="1" applyBorder="1" applyAlignment="1">
      <alignment horizontal="left"/>
    </xf>
    <xf numFmtId="0" fontId="0" fillId="3" borderId="1" xfId="0" applyFill="1" applyBorder="1"/>
    <xf numFmtId="0" fontId="1" fillId="8" borderId="1" xfId="1" applyFont="1" applyFill="1" applyBorder="1" applyAlignment="1">
      <alignment horizontal="center" vertical="center" wrapText="1"/>
    </xf>
    <xf numFmtId="0" fontId="3" fillId="0" borderId="1" xfId="0" applyFont="1" applyBorder="1" applyAlignment="1">
      <alignment vertical="center" wrapText="1"/>
    </xf>
    <xf numFmtId="0" fontId="3" fillId="3" borderId="1" xfId="0" applyFont="1" applyFill="1" applyBorder="1" applyAlignment="1">
      <alignment vertical="center"/>
    </xf>
    <xf numFmtId="0" fontId="1" fillId="2" borderId="1" xfId="0" applyFont="1" applyFill="1" applyBorder="1" applyAlignment="1">
      <alignment horizontal="left" vertical="center" wrapText="1"/>
    </xf>
    <xf numFmtId="0" fontId="1" fillId="0" borderId="1" xfId="0" applyFont="1" applyBorder="1" applyAlignment="1">
      <alignment vertical="center" wrapText="1"/>
    </xf>
    <xf numFmtId="0" fontId="1" fillId="0" borderId="1" xfId="0" applyFont="1" applyFill="1" applyBorder="1" applyAlignment="1">
      <alignment horizontal="left" vertical="center" wrapText="1"/>
    </xf>
    <xf numFmtId="0" fontId="1" fillId="0" borderId="1" xfId="0" applyFont="1" applyBorder="1" applyAlignment="1">
      <alignment horizontal="left" vertical="center" wrapText="1"/>
    </xf>
    <xf numFmtId="0" fontId="1" fillId="2" borderId="1" xfId="1" applyFont="1" applyFill="1" applyBorder="1" applyAlignment="1" applyProtection="1">
      <alignment vertical="center" wrapText="1"/>
      <protection locked="0"/>
    </xf>
    <xf numFmtId="0" fontId="1" fillId="2" borderId="1" xfId="1" applyFont="1" applyFill="1" applyBorder="1" applyAlignment="1" applyProtection="1">
      <alignment horizontal="left" vertical="center" wrapText="1"/>
      <protection locked="0"/>
    </xf>
    <xf numFmtId="0" fontId="22" fillId="2" borderId="1" xfId="0" applyFont="1" applyFill="1" applyBorder="1" applyAlignment="1">
      <alignment horizontal="left" vertical="center" wrapText="1"/>
    </xf>
    <xf numFmtId="0" fontId="22" fillId="0" borderId="1" xfId="0" applyFont="1" applyBorder="1" applyAlignment="1">
      <alignment horizontal="left" vertical="center" wrapText="1"/>
    </xf>
    <xf numFmtId="0" fontId="1" fillId="0" borderId="15" xfId="0" applyFont="1" applyBorder="1" applyAlignment="1">
      <alignment horizontal="left" vertical="center" wrapText="1"/>
    </xf>
    <xf numFmtId="0" fontId="3" fillId="3" borderId="15" xfId="0" applyFont="1" applyFill="1" applyBorder="1" applyAlignment="1">
      <alignment horizontal="center" vertical="center"/>
    </xf>
    <xf numFmtId="0" fontId="1" fillId="2" borderId="15" xfId="0" applyFont="1" applyFill="1" applyBorder="1" applyAlignment="1">
      <alignment horizontal="left" vertical="center" wrapText="1"/>
    </xf>
    <xf numFmtId="0" fontId="0" fillId="0" borderId="15" xfId="0" applyBorder="1" applyAlignment="1">
      <alignment horizontal="center" vertical="center"/>
    </xf>
    <xf numFmtId="0" fontId="3" fillId="3" borderId="15" xfId="0" applyFont="1" applyFill="1" applyBorder="1" applyAlignment="1">
      <alignment horizontal="left" vertical="center"/>
    </xf>
    <xf numFmtId="0" fontId="1" fillId="2" borderId="15" xfId="1" applyFont="1" applyFill="1" applyBorder="1" applyAlignment="1" applyProtection="1">
      <alignment vertical="center" wrapText="1"/>
      <protection locked="0"/>
    </xf>
    <xf numFmtId="0" fontId="1" fillId="0" borderId="24" xfId="0" applyFont="1" applyBorder="1" applyAlignment="1">
      <alignment horizontal="left" vertical="center" wrapText="1"/>
    </xf>
    <xf numFmtId="0" fontId="3" fillId="3" borderId="24" xfId="0" applyFont="1" applyFill="1" applyBorder="1" applyAlignment="1">
      <alignment horizontal="center" vertical="center"/>
    </xf>
    <xf numFmtId="0" fontId="1" fillId="2" borderId="24" xfId="0" applyFont="1" applyFill="1" applyBorder="1" applyAlignment="1">
      <alignment horizontal="left" vertical="center" wrapText="1"/>
    </xf>
    <xf numFmtId="0" fontId="0" fillId="0" borderId="24" xfId="0" applyBorder="1" applyAlignment="1">
      <alignment horizontal="center" vertical="center"/>
    </xf>
    <xf numFmtId="0" fontId="1" fillId="2" borderId="24" xfId="1" applyFont="1" applyFill="1" applyBorder="1" applyAlignment="1" applyProtection="1">
      <alignment vertical="center" wrapText="1"/>
      <protection locked="0"/>
    </xf>
    <xf numFmtId="0" fontId="3" fillId="3" borderId="24" xfId="0" applyFont="1" applyFill="1" applyBorder="1" applyAlignment="1">
      <alignment vertical="center"/>
    </xf>
    <xf numFmtId="0" fontId="1" fillId="2" borderId="15" xfId="1" applyFont="1" applyFill="1" applyBorder="1" applyAlignment="1" applyProtection="1">
      <alignment horizontal="left" vertical="center" wrapText="1"/>
      <protection locked="0"/>
    </xf>
    <xf numFmtId="0" fontId="1" fillId="2" borderId="24" xfId="1" applyFont="1" applyFill="1" applyBorder="1" applyAlignment="1" applyProtection="1">
      <alignment horizontal="left" vertical="center" wrapText="1"/>
      <protection locked="0"/>
    </xf>
    <xf numFmtId="0" fontId="1" fillId="0" borderId="15" xfId="0" applyFont="1" applyBorder="1" applyAlignment="1">
      <alignment vertical="center" wrapText="1"/>
    </xf>
    <xf numFmtId="0" fontId="5" fillId="13" borderId="4" xfId="0" applyFont="1" applyFill="1" applyBorder="1" applyAlignment="1">
      <alignment horizontal="center" vertical="center" wrapText="1"/>
    </xf>
    <xf numFmtId="0" fontId="3" fillId="0" borderId="13" xfId="0" applyFont="1" applyBorder="1" applyAlignment="1">
      <alignment horizontal="center" vertical="center" wrapText="1"/>
    </xf>
    <xf numFmtId="0" fontId="3" fillId="0" borderId="15" xfId="0" applyFont="1" applyBorder="1" applyAlignment="1">
      <alignment vertical="center" wrapText="1"/>
    </xf>
    <xf numFmtId="0" fontId="6" fillId="0" borderId="15" xfId="0" applyFont="1" applyBorder="1" applyAlignment="1">
      <alignment horizontal="center" vertical="center" wrapText="1"/>
    </xf>
    <xf numFmtId="0" fontId="1" fillId="0" borderId="15" xfId="2" applyFont="1" applyFill="1" applyBorder="1" applyAlignment="1" applyProtection="1">
      <alignment horizontal="center" vertical="center" wrapText="1"/>
      <protection hidden="1"/>
    </xf>
    <xf numFmtId="0" fontId="1" fillId="8" borderId="16" xfId="1" applyFont="1" applyFill="1" applyBorder="1" applyAlignment="1">
      <alignment horizontal="center" vertical="center" wrapText="1"/>
    </xf>
    <xf numFmtId="14" fontId="3" fillId="3" borderId="14" xfId="0" applyNumberFormat="1" applyFont="1" applyFill="1" applyBorder="1" applyAlignment="1">
      <alignment horizontal="center" vertical="center" wrapText="1"/>
    </xf>
    <xf numFmtId="0" fontId="3" fillId="3" borderId="15" xfId="0" applyFont="1" applyFill="1" applyBorder="1" applyAlignment="1">
      <alignment vertical="center" wrapText="1"/>
    </xf>
    <xf numFmtId="0" fontId="3" fillId="3" borderId="15" xfId="0" applyFont="1" applyFill="1" applyBorder="1" applyAlignment="1">
      <alignment horizontal="left" vertical="center" wrapText="1"/>
    </xf>
    <xf numFmtId="0" fontId="1" fillId="0" borderId="1" xfId="1" applyFont="1" applyFill="1" applyBorder="1" applyAlignment="1">
      <alignment horizontal="left" vertical="center" wrapText="1"/>
    </xf>
    <xf numFmtId="0" fontId="3" fillId="0" borderId="0" xfId="0" applyFont="1"/>
    <xf numFmtId="0" fontId="3" fillId="0" borderId="0" xfId="0" applyFont="1" applyAlignment="1">
      <alignment horizontal="center" vertical="center"/>
    </xf>
    <xf numFmtId="0" fontId="3" fillId="0" borderId="1" xfId="0" applyFont="1" applyFill="1" applyBorder="1" applyAlignment="1">
      <alignment vertical="center" wrapText="1"/>
    </xf>
    <xf numFmtId="0" fontId="3" fillId="0" borderId="0" xfId="0" applyFont="1" applyAlignment="1">
      <alignment horizontal="center"/>
    </xf>
    <xf numFmtId="0" fontId="3" fillId="0"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24" fillId="7" borderId="1" xfId="0" applyFont="1" applyFill="1" applyBorder="1" applyAlignment="1">
      <alignment horizontal="center" vertical="center" wrapText="1"/>
    </xf>
    <xf numFmtId="0" fontId="23" fillId="0" borderId="0" xfId="0" applyFont="1" applyAlignment="1">
      <alignment horizontal="center" vertical="center"/>
    </xf>
    <xf numFmtId="0" fontId="25" fillId="0" borderId="0" xfId="0" applyFont="1" applyAlignment="1">
      <alignment horizontal="center" vertical="center"/>
    </xf>
    <xf numFmtId="0" fontId="25" fillId="20" borderId="1" xfId="0" applyFont="1" applyFill="1" applyBorder="1" applyAlignment="1">
      <alignment horizontal="center" vertical="center"/>
    </xf>
    <xf numFmtId="0" fontId="23" fillId="0" borderId="1" xfId="0" applyFont="1" applyBorder="1" applyAlignment="1">
      <alignment horizontal="left" vertical="center" wrapText="1"/>
    </xf>
    <xf numFmtId="0" fontId="23" fillId="0" borderId="1" xfId="0" applyFont="1" applyBorder="1" applyAlignment="1">
      <alignment horizontal="center" vertical="center"/>
    </xf>
    <xf numFmtId="0" fontId="25" fillId="0" borderId="1" xfId="0" applyFont="1" applyBorder="1" applyAlignment="1">
      <alignment horizontal="left" vertical="center"/>
    </xf>
    <xf numFmtId="0" fontId="3" fillId="3" borderId="4" xfId="0" applyFont="1" applyFill="1" applyBorder="1" applyAlignment="1">
      <alignment vertical="center" wrapText="1"/>
    </xf>
    <xf numFmtId="0" fontId="3" fillId="3" borderId="1" xfId="0" applyFont="1" applyFill="1" applyBorder="1" applyAlignment="1">
      <alignment horizontal="center" vertical="center" wrapText="1"/>
    </xf>
    <xf numFmtId="0" fontId="1" fillId="0" borderId="4" xfId="2" applyFont="1" applyFill="1" applyBorder="1" applyAlignment="1" applyProtection="1">
      <alignment horizontal="center" vertical="center" wrapText="1"/>
      <protection hidden="1"/>
    </xf>
    <xf numFmtId="0" fontId="4" fillId="0" borderId="4" xfId="0" applyFont="1" applyBorder="1" applyAlignment="1">
      <alignment horizontal="center" vertical="center"/>
    </xf>
    <xf numFmtId="0" fontId="1" fillId="8" borderId="4" xfId="1" applyFont="1" applyFill="1" applyBorder="1" applyAlignment="1">
      <alignment horizontal="center" vertical="center" wrapText="1"/>
    </xf>
    <xf numFmtId="0" fontId="3" fillId="3" borderId="4"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4" fillId="0" borderId="0" xfId="0" applyFont="1" applyFill="1" applyBorder="1" applyAlignment="1">
      <alignment horizontal="center" vertical="center" wrapText="1"/>
    </xf>
    <xf numFmtId="0" fontId="25" fillId="11" borderId="1" xfId="0" applyFont="1" applyFill="1" applyBorder="1" applyAlignment="1">
      <alignment horizontal="center" vertical="center"/>
    </xf>
    <xf numFmtId="0" fontId="25" fillId="9" borderId="1" xfId="0" applyFont="1" applyFill="1" applyBorder="1" applyAlignment="1">
      <alignment horizontal="center" vertical="center"/>
    </xf>
    <xf numFmtId="0" fontId="25" fillId="8" borderId="1" xfId="0" applyFont="1" applyFill="1" applyBorder="1" applyAlignment="1">
      <alignment horizontal="center" vertical="center"/>
    </xf>
    <xf numFmtId="0" fontId="26" fillId="12" borderId="1" xfId="0" applyFont="1" applyFill="1" applyBorder="1" applyAlignment="1">
      <alignment horizontal="center" vertical="center"/>
    </xf>
    <xf numFmtId="0" fontId="25" fillId="14" borderId="1" xfId="0" applyFont="1" applyFill="1" applyBorder="1" applyAlignment="1">
      <alignment horizontal="center" vertical="center"/>
    </xf>
    <xf numFmtId="0" fontId="25" fillId="0" borderId="1" xfId="0" applyFont="1" applyBorder="1" applyAlignment="1">
      <alignment horizontal="center" vertical="center"/>
    </xf>
    <xf numFmtId="0" fontId="12" fillId="13" borderId="1" xfId="0" applyFont="1" applyFill="1" applyBorder="1" applyAlignment="1">
      <alignment horizontal="left" vertical="center" wrapText="1"/>
    </xf>
    <xf numFmtId="0" fontId="23" fillId="0" borderId="0" xfId="0" applyFont="1" applyBorder="1" applyAlignment="1">
      <alignment vertical="center"/>
    </xf>
    <xf numFmtId="0" fontId="23" fillId="0" borderId="0" xfId="0" applyFont="1" applyBorder="1" applyAlignment="1">
      <alignment horizontal="center" vertical="center"/>
    </xf>
    <xf numFmtId="0" fontId="1" fillId="0" borderId="1" xfId="2" applyFont="1" applyFill="1" applyBorder="1" applyAlignment="1" applyProtection="1">
      <alignment horizontal="center" vertical="center" wrapText="1"/>
      <protection hidden="1"/>
    </xf>
    <xf numFmtId="0" fontId="28" fillId="6" borderId="1" xfId="0" applyFont="1" applyFill="1" applyBorder="1" applyAlignment="1">
      <alignment horizontal="center" vertical="center" wrapText="1"/>
    </xf>
    <xf numFmtId="0" fontId="28" fillId="13" borderId="4" xfId="0" applyFont="1" applyFill="1" applyBorder="1" applyAlignment="1">
      <alignment horizontal="center" vertical="center" wrapText="1"/>
    </xf>
    <xf numFmtId="0" fontId="28" fillId="13" borderId="3" xfId="0" applyFont="1" applyFill="1" applyBorder="1" applyAlignment="1">
      <alignment horizontal="center" vertical="center" wrapText="1"/>
    </xf>
    <xf numFmtId="0" fontId="1" fillId="0" borderId="4" xfId="1" applyFont="1" applyFill="1" applyBorder="1" applyAlignment="1">
      <alignment horizontal="center" vertical="center" wrapText="1"/>
    </xf>
    <xf numFmtId="0" fontId="3" fillId="0" borderId="4" xfId="0" applyFont="1" applyBorder="1" applyAlignment="1">
      <alignment horizontal="center" vertical="center"/>
    </xf>
    <xf numFmtId="0" fontId="1" fillId="8" borderId="4" xfId="1" applyFont="1" applyFill="1" applyBorder="1" applyAlignment="1">
      <alignment horizontal="center" vertical="center" wrapText="1"/>
    </xf>
    <xf numFmtId="0" fontId="3" fillId="3" borderId="4" xfId="0" applyFont="1" applyFill="1" applyBorder="1" applyAlignment="1">
      <alignment horizontal="left" vertical="center" wrapText="1"/>
    </xf>
    <xf numFmtId="0" fontId="1" fillId="0" borderId="4" xfId="2" applyFont="1" applyFill="1" applyBorder="1" applyAlignment="1" applyProtection="1">
      <alignment horizontal="center" vertical="center" wrapText="1"/>
      <protection hidden="1"/>
    </xf>
    <xf numFmtId="0" fontId="4" fillId="0" borderId="4" xfId="0" applyFont="1" applyBorder="1" applyAlignment="1">
      <alignment horizontal="center" vertical="center"/>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1" fillId="0" borderId="4" xfId="1" applyFont="1" applyFill="1" applyBorder="1" applyAlignment="1">
      <alignment horizontal="center" vertical="center" wrapText="1"/>
    </xf>
    <xf numFmtId="0" fontId="1" fillId="0" borderId="1" xfId="2" applyFont="1" applyFill="1" applyBorder="1" applyAlignment="1" applyProtection="1">
      <alignment horizontal="center" vertical="center" wrapText="1"/>
      <protection hidden="1"/>
    </xf>
    <xf numFmtId="0" fontId="3" fillId="0" borderId="4" xfId="0" applyFont="1" applyBorder="1" applyAlignment="1">
      <alignment horizontal="center" vertical="center"/>
    </xf>
    <xf numFmtId="0" fontId="1" fillId="0" borderId="13" xfId="0" applyFont="1" applyBorder="1" applyAlignment="1">
      <alignment horizontal="center" vertical="center" wrapText="1"/>
    </xf>
    <xf numFmtId="0" fontId="1" fillId="0" borderId="5" xfId="0" applyFont="1" applyBorder="1" applyAlignment="1">
      <alignment horizontal="center" vertical="center" wrapText="1"/>
    </xf>
    <xf numFmtId="0" fontId="1" fillId="0" borderId="5" xfId="0" applyFont="1" applyFill="1" applyBorder="1" applyAlignment="1">
      <alignment horizontal="center" vertical="center" wrapText="1"/>
    </xf>
    <xf numFmtId="0" fontId="1" fillId="8" borderId="0" xfId="1" applyFont="1" applyFill="1" applyBorder="1" applyAlignment="1">
      <alignment horizontal="center" vertical="center" wrapText="1"/>
    </xf>
    <xf numFmtId="14" fontId="3" fillId="3" borderId="15" xfId="0" applyNumberFormat="1" applyFont="1" applyFill="1" applyBorder="1" applyAlignment="1">
      <alignment horizontal="center" vertical="center"/>
    </xf>
    <xf numFmtId="0" fontId="0" fillId="0" borderId="49" xfId="0" applyBorder="1" applyAlignment="1">
      <alignment horizontal="center" vertical="center"/>
    </xf>
    <xf numFmtId="0" fontId="1" fillId="2" borderId="3" xfId="1" applyFont="1" applyFill="1" applyBorder="1" applyAlignment="1" applyProtection="1">
      <alignment horizontal="left" vertical="center" wrapText="1"/>
      <protection locked="0"/>
    </xf>
    <xf numFmtId="0" fontId="1" fillId="2" borderId="3" xfId="0" applyFont="1" applyFill="1" applyBorder="1" applyAlignment="1">
      <alignment horizontal="left" vertical="center" wrapText="1"/>
    </xf>
    <xf numFmtId="0" fontId="3" fillId="3" borderId="49" xfId="0" applyFont="1" applyFill="1" applyBorder="1" applyAlignment="1">
      <alignment horizontal="center" vertical="center" wrapText="1"/>
    </xf>
    <xf numFmtId="0" fontId="1" fillId="0" borderId="15" xfId="1" applyFont="1" applyFill="1" applyBorder="1" applyAlignment="1">
      <alignment horizontal="center" vertical="center" wrapText="1"/>
    </xf>
    <xf numFmtId="0" fontId="1" fillId="8" borderId="15" xfId="1" applyFont="1" applyFill="1" applyBorder="1" applyAlignment="1">
      <alignment horizontal="center" vertical="center" wrapText="1"/>
    </xf>
    <xf numFmtId="0" fontId="3" fillId="0" borderId="15" xfId="0" applyFont="1" applyBorder="1" applyAlignment="1">
      <alignment horizontal="center" vertical="center" wrapText="1"/>
    </xf>
    <xf numFmtId="0" fontId="4" fillId="2" borderId="15" xfId="0" applyFont="1" applyFill="1" applyBorder="1" applyAlignment="1">
      <alignment horizontal="center" vertical="center" wrapText="1"/>
    </xf>
    <xf numFmtId="0" fontId="3" fillId="3" borderId="24" xfId="0" applyFont="1" applyFill="1" applyBorder="1" applyAlignment="1">
      <alignment horizontal="left" vertical="center" wrapText="1"/>
    </xf>
    <xf numFmtId="0" fontId="3" fillId="0" borderId="22" xfId="0" applyFont="1" applyBorder="1" applyAlignment="1">
      <alignment horizontal="center" vertical="center" wrapText="1"/>
    </xf>
    <xf numFmtId="0" fontId="1" fillId="0" borderId="24" xfId="2" applyFont="1" applyFill="1" applyBorder="1" applyAlignment="1" applyProtection="1">
      <alignment horizontal="center" vertical="center" wrapText="1"/>
      <protection hidden="1"/>
    </xf>
    <xf numFmtId="0" fontId="1" fillId="0" borderId="24" xfId="1" applyFont="1" applyFill="1" applyBorder="1" applyAlignment="1">
      <alignment horizontal="center" vertical="center" wrapText="1"/>
    </xf>
    <xf numFmtId="0" fontId="1" fillId="8" borderId="24" xfId="1" applyFont="1" applyFill="1" applyBorder="1" applyAlignment="1">
      <alignment horizontal="center" vertical="center" wrapText="1"/>
    </xf>
    <xf numFmtId="0" fontId="3" fillId="0" borderId="24" xfId="0" applyFont="1" applyBorder="1" applyAlignment="1">
      <alignment vertical="center" wrapText="1"/>
    </xf>
    <xf numFmtId="0" fontId="3" fillId="0" borderId="24" xfId="0" applyFont="1" applyBorder="1" applyAlignment="1">
      <alignment horizontal="center" vertical="center" wrapText="1"/>
    </xf>
    <xf numFmtId="0" fontId="4" fillId="2" borderId="24" xfId="0" applyFont="1" applyFill="1" applyBorder="1" applyAlignment="1">
      <alignment horizontal="center" vertical="center" wrapText="1"/>
    </xf>
    <xf numFmtId="0" fontId="6" fillId="0" borderId="24" xfId="0" applyFont="1" applyBorder="1" applyAlignment="1">
      <alignment horizontal="center" vertical="center" wrapText="1"/>
    </xf>
    <xf numFmtId="0" fontId="1" fillId="8" borderId="25" xfId="1" applyFont="1" applyFill="1" applyBorder="1" applyAlignment="1">
      <alignment horizontal="center" vertical="center" wrapText="1"/>
    </xf>
    <xf numFmtId="14" fontId="3" fillId="3" borderId="23" xfId="0" applyNumberFormat="1" applyFont="1" applyFill="1" applyBorder="1" applyAlignment="1">
      <alignment horizontal="center" vertical="center" wrapText="1"/>
    </xf>
    <xf numFmtId="0" fontId="3" fillId="3" borderId="24" xfId="0" applyFont="1" applyFill="1" applyBorder="1" applyAlignment="1">
      <alignment vertical="center" wrapText="1"/>
    </xf>
    <xf numFmtId="0" fontId="1" fillId="2" borderId="3" xfId="1" applyFont="1" applyFill="1" applyBorder="1" applyAlignment="1" applyProtection="1">
      <alignment vertical="center" wrapText="1"/>
      <protection locked="0"/>
    </xf>
    <xf numFmtId="0" fontId="3" fillId="0" borderId="15" xfId="0" applyFont="1" applyBorder="1" applyAlignment="1">
      <alignment horizontal="left" vertical="center" wrapText="1"/>
    </xf>
    <xf numFmtId="0" fontId="3" fillId="0" borderId="24" xfId="0" applyFont="1" applyBorder="1" applyAlignment="1">
      <alignment horizontal="left" vertical="center" wrapText="1"/>
    </xf>
    <xf numFmtId="0" fontId="3" fillId="3" borderId="15"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3" xfId="0" applyFont="1" applyFill="1" applyBorder="1" applyAlignment="1">
      <alignment vertical="center" wrapText="1"/>
    </xf>
    <xf numFmtId="0" fontId="6" fillId="3" borderId="0" xfId="0" applyFont="1" applyFill="1" applyAlignment="1">
      <alignment horizontal="center" vertical="center"/>
    </xf>
    <xf numFmtId="0" fontId="1" fillId="2" borderId="15" xfId="1" applyFont="1" applyFill="1" applyBorder="1" applyAlignment="1" applyProtection="1">
      <alignment horizontal="center" vertical="center" wrapText="1"/>
      <protection locked="0"/>
    </xf>
    <xf numFmtId="0" fontId="1" fillId="2" borderId="24" xfId="1" applyFont="1" applyFill="1" applyBorder="1" applyAlignment="1" applyProtection="1">
      <alignment horizontal="center" vertical="center" wrapText="1"/>
      <protection locked="0"/>
    </xf>
    <xf numFmtId="0" fontId="5" fillId="6" borderId="23" xfId="0" applyFont="1" applyFill="1" applyBorder="1" applyAlignment="1">
      <alignment horizontal="center" vertical="center" wrapText="1"/>
    </xf>
    <xf numFmtId="0" fontId="5" fillId="6" borderId="24" xfId="0" applyFont="1" applyFill="1" applyBorder="1" applyAlignment="1">
      <alignment horizontal="center" vertical="center" wrapText="1"/>
    </xf>
    <xf numFmtId="0" fontId="22" fillId="2" borderId="24" xfId="0" applyFont="1" applyFill="1" applyBorder="1" applyAlignment="1">
      <alignment horizontal="left" vertical="center" wrapText="1"/>
    </xf>
    <xf numFmtId="0" fontId="22" fillId="0" borderId="24" xfId="0" applyFont="1" applyBorder="1" applyAlignment="1">
      <alignment horizontal="left" vertical="center" wrapText="1" shrinkToFit="1"/>
    </xf>
    <xf numFmtId="14" fontId="3" fillId="3" borderId="12" xfId="0" applyNumberFormat="1" applyFont="1" applyFill="1" applyBorder="1" applyAlignment="1">
      <alignment horizontal="center" vertical="center"/>
    </xf>
    <xf numFmtId="14" fontId="3" fillId="3" borderId="2" xfId="0" applyNumberFormat="1" applyFont="1" applyFill="1" applyBorder="1" applyAlignment="1">
      <alignment horizontal="center" vertical="center"/>
    </xf>
    <xf numFmtId="14" fontId="3" fillId="3" borderId="21" xfId="0" applyNumberFormat="1" applyFont="1" applyFill="1" applyBorder="1" applyAlignment="1">
      <alignment horizontal="center" vertical="center"/>
    </xf>
    <xf numFmtId="0" fontId="1" fillId="2" borderId="47" xfId="1" applyFont="1" applyFill="1" applyBorder="1" applyAlignment="1" applyProtection="1">
      <alignment vertical="center" wrapText="1"/>
      <protection locked="0"/>
    </xf>
    <xf numFmtId="0" fontId="3" fillId="3" borderId="47" xfId="0" applyFont="1" applyFill="1" applyBorder="1" applyAlignment="1">
      <alignment vertical="center" wrapText="1"/>
    </xf>
    <xf numFmtId="14" fontId="3" fillId="3" borderId="57" xfId="0" applyNumberFormat="1" applyFont="1" applyFill="1" applyBorder="1" applyAlignment="1">
      <alignment horizontal="center" vertical="center"/>
    </xf>
    <xf numFmtId="0" fontId="1" fillId="2" borderId="59" xfId="1" applyFont="1" applyFill="1" applyBorder="1" applyAlignment="1" applyProtection="1">
      <alignment horizontal="left" vertical="center" wrapText="1"/>
      <protection locked="0"/>
    </xf>
    <xf numFmtId="0" fontId="1" fillId="2" borderId="59" xfId="0" applyFont="1" applyFill="1" applyBorder="1" applyAlignment="1">
      <alignment horizontal="left" vertical="center" wrapText="1"/>
    </xf>
    <xf numFmtId="0" fontId="1" fillId="0" borderId="59" xfId="2" applyFont="1" applyFill="1" applyBorder="1" applyAlignment="1" applyProtection="1">
      <alignment horizontal="center" vertical="center" wrapText="1"/>
      <protection hidden="1"/>
    </xf>
    <xf numFmtId="0" fontId="3" fillId="3" borderId="59" xfId="0" applyFont="1" applyFill="1" applyBorder="1" applyAlignment="1">
      <alignment horizontal="center" vertical="center"/>
    </xf>
    <xf numFmtId="0" fontId="4" fillId="0" borderId="59" xfId="0" applyFont="1" applyBorder="1" applyAlignment="1">
      <alignment horizontal="center" vertical="center"/>
    </xf>
    <xf numFmtId="0" fontId="4" fillId="0" borderId="59" xfId="0" applyFont="1" applyFill="1" applyBorder="1" applyAlignment="1">
      <alignment horizontal="center" vertical="center"/>
    </xf>
    <xf numFmtId="0" fontId="1" fillId="0" borderId="59" xfId="1" applyFont="1" applyFill="1" applyBorder="1" applyAlignment="1">
      <alignment horizontal="center" vertical="center" wrapText="1"/>
    </xf>
    <xf numFmtId="0" fontId="1" fillId="8" borderId="59" xfId="1" applyFont="1" applyFill="1" applyBorder="1" applyAlignment="1">
      <alignment horizontal="center" vertical="center" wrapText="1"/>
    </xf>
    <xf numFmtId="0" fontId="0" fillId="0" borderId="59" xfId="0" applyBorder="1" applyAlignment="1">
      <alignment horizontal="center" vertical="center"/>
    </xf>
    <xf numFmtId="0" fontId="1" fillId="8" borderId="61" xfId="1" applyFont="1" applyFill="1" applyBorder="1" applyAlignment="1">
      <alignment horizontal="center" vertical="center" wrapText="1"/>
    </xf>
    <xf numFmtId="0" fontId="1" fillId="19" borderId="15" xfId="0" applyFont="1" applyFill="1" applyBorder="1" applyAlignment="1">
      <alignment vertical="center" wrapText="1"/>
    </xf>
    <xf numFmtId="0" fontId="1" fillId="0" borderId="24" xfId="0" applyFont="1" applyFill="1" applyBorder="1" applyAlignment="1">
      <alignment vertical="center" wrapText="1"/>
    </xf>
    <xf numFmtId="0" fontId="3" fillId="0" borderId="14" xfId="0" applyFont="1" applyFill="1" applyBorder="1" applyAlignment="1">
      <alignment horizontal="left" vertical="center" wrapText="1"/>
    </xf>
    <xf numFmtId="0" fontId="3" fillId="0" borderId="18" xfId="0" applyFont="1" applyFill="1" applyBorder="1" applyAlignment="1">
      <alignment horizontal="left" vertical="center" wrapText="1"/>
    </xf>
    <xf numFmtId="0" fontId="3" fillId="0" borderId="23" xfId="0" applyFont="1" applyFill="1" applyBorder="1" applyAlignment="1">
      <alignment horizontal="left" vertical="center" wrapText="1"/>
    </xf>
    <xf numFmtId="0" fontId="3" fillId="0" borderId="58" xfId="0" applyFont="1" applyFill="1" applyBorder="1" applyAlignment="1">
      <alignment horizontal="left" vertical="center" wrapText="1"/>
    </xf>
    <xf numFmtId="0" fontId="4" fillId="0" borderId="4" xfId="0" applyFont="1" applyBorder="1" applyAlignment="1">
      <alignment vertical="center"/>
    </xf>
    <xf numFmtId="0" fontId="20" fillId="0" borderId="1" xfId="0" applyFont="1" applyBorder="1" applyAlignment="1">
      <alignment horizontal="center" vertical="center" wrapText="1"/>
    </xf>
    <xf numFmtId="0" fontId="23" fillId="0" borderId="0" xfId="0" applyFont="1" applyAlignment="1">
      <alignment horizontal="left" vertical="center" wrapText="1"/>
    </xf>
    <xf numFmtId="0" fontId="20" fillId="20" borderId="1" xfId="0" applyFont="1" applyFill="1" applyBorder="1" applyAlignment="1">
      <alignment horizontal="center" vertical="center" wrapText="1"/>
    </xf>
    <xf numFmtId="0" fontId="1" fillId="2" borderId="49" xfId="1" applyFont="1" applyFill="1" applyBorder="1" applyAlignment="1" applyProtection="1">
      <alignment horizontal="left" vertical="center" wrapText="1"/>
      <protection locked="0"/>
    </xf>
    <xf numFmtId="0" fontId="1" fillId="3" borderId="15"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24" xfId="0" applyFont="1" applyFill="1" applyBorder="1" applyAlignment="1">
      <alignment horizontal="center" vertical="center"/>
    </xf>
    <xf numFmtId="0" fontId="1" fillId="0" borderId="24" xfId="0" applyFont="1" applyBorder="1" applyAlignment="1">
      <alignment horizontal="center" vertical="center" wrapText="1"/>
    </xf>
    <xf numFmtId="0" fontId="3" fillId="0" borderId="13" xfId="0" applyFont="1" applyBorder="1" applyAlignment="1">
      <alignment horizontal="center" vertical="center"/>
    </xf>
    <xf numFmtId="0" fontId="3" fillId="0" borderId="5" xfId="0" applyFont="1" applyBorder="1" applyAlignment="1">
      <alignment horizontal="center" vertical="center"/>
    </xf>
    <xf numFmtId="0" fontId="1" fillId="2" borderId="2" xfId="1" applyFont="1" applyFill="1" applyBorder="1" applyAlignment="1" applyProtection="1">
      <alignment horizontal="center" vertical="center" wrapText="1"/>
      <protection locked="0"/>
    </xf>
    <xf numFmtId="0" fontId="1" fillId="2" borderId="1" xfId="1" applyFont="1" applyFill="1" applyBorder="1" applyAlignment="1" applyProtection="1">
      <alignment horizontal="center" vertical="center" wrapText="1"/>
      <protection locked="0"/>
    </xf>
    <xf numFmtId="0" fontId="1" fillId="0" borderId="1" xfId="0" applyFont="1" applyBorder="1" applyAlignment="1">
      <alignment vertical="center" wrapText="1" shrinkToFit="1"/>
    </xf>
    <xf numFmtId="0" fontId="1" fillId="0" borderId="24" xfId="0" applyFont="1" applyBorder="1" applyAlignment="1">
      <alignment horizontal="left" vertical="center" wrapText="1" shrinkToFit="1"/>
    </xf>
    <xf numFmtId="0" fontId="1" fillId="2" borderId="21" xfId="1" applyFont="1" applyFill="1" applyBorder="1" applyAlignment="1" applyProtection="1">
      <alignment horizontal="center" vertical="center" wrapText="1"/>
      <protection locked="0"/>
    </xf>
    <xf numFmtId="0" fontId="3" fillId="0" borderId="22" xfId="0" applyFont="1" applyBorder="1" applyAlignment="1">
      <alignment horizontal="center" vertical="center"/>
    </xf>
    <xf numFmtId="0" fontId="3" fillId="0" borderId="60" xfId="0" applyFont="1" applyBorder="1" applyAlignment="1">
      <alignment horizontal="center" vertical="center"/>
    </xf>
    <xf numFmtId="0" fontId="1" fillId="0" borderId="15" xfId="0" applyFont="1" applyFill="1" applyBorder="1" applyAlignment="1">
      <alignment horizontal="left" vertical="center" wrapText="1"/>
    </xf>
    <xf numFmtId="0" fontId="1" fillId="0" borderId="47" xfId="0" applyFont="1" applyFill="1" applyBorder="1" applyAlignment="1">
      <alignment horizontal="left" vertical="center" wrapText="1"/>
    </xf>
    <xf numFmtId="0" fontId="1" fillId="0" borderId="49" xfId="0" applyFont="1" applyBorder="1" applyAlignment="1">
      <alignment horizontal="center" vertical="center" wrapText="1"/>
    </xf>
    <xf numFmtId="0" fontId="3" fillId="0" borderId="0" xfId="0" applyFont="1" applyAlignment="1">
      <alignment vertical="center"/>
    </xf>
    <xf numFmtId="0" fontId="28" fillId="13" borderId="47" xfId="0" applyFont="1" applyFill="1" applyBorder="1" applyAlignment="1">
      <alignment horizontal="center" vertical="center" wrapText="1"/>
    </xf>
    <xf numFmtId="0" fontId="5" fillId="22" borderId="24" xfId="0" applyFont="1" applyFill="1" applyBorder="1" applyAlignment="1">
      <alignment horizontal="center" vertical="center" wrapText="1"/>
    </xf>
    <xf numFmtId="14" fontId="23" fillId="0" borderId="1" xfId="0" applyNumberFormat="1" applyFont="1" applyBorder="1" applyAlignment="1">
      <alignment horizontal="center" vertical="center"/>
    </xf>
    <xf numFmtId="0" fontId="25" fillId="20" borderId="1" xfId="0" applyFont="1" applyFill="1" applyBorder="1" applyAlignment="1">
      <alignment horizontal="center" vertical="center" wrapText="1"/>
    </xf>
    <xf numFmtId="0" fontId="3" fillId="0" borderId="7" xfId="0" applyFont="1" applyBorder="1" applyAlignment="1">
      <alignment horizontal="center" vertical="center"/>
    </xf>
    <xf numFmtId="0" fontId="3" fillId="3" borderId="3" xfId="0" applyFont="1" applyFill="1" applyBorder="1" applyAlignment="1">
      <alignment horizontal="left" vertical="center"/>
    </xf>
    <xf numFmtId="0" fontId="0" fillId="0" borderId="3" xfId="0" applyBorder="1" applyAlignment="1">
      <alignment horizontal="center" vertical="center"/>
    </xf>
    <xf numFmtId="14" fontId="3" fillId="3" borderId="55" xfId="0" applyNumberFormat="1" applyFont="1" applyFill="1" applyBorder="1" applyAlignment="1">
      <alignment horizontal="center" vertical="center"/>
    </xf>
    <xf numFmtId="0" fontId="1" fillId="2" borderId="3" xfId="1" applyFont="1" applyFill="1" applyBorder="1" applyAlignment="1" applyProtection="1">
      <alignment horizontal="center" vertical="center" wrapText="1"/>
      <protection locked="0"/>
    </xf>
    <xf numFmtId="0" fontId="4" fillId="0" borderId="47" xfId="0" applyFont="1" applyFill="1" applyBorder="1" applyAlignment="1">
      <alignment horizontal="center" vertical="center"/>
    </xf>
    <xf numFmtId="0" fontId="3" fillId="0" borderId="18" xfId="0" applyFont="1" applyFill="1" applyBorder="1" applyAlignment="1">
      <alignment vertical="center" wrapText="1"/>
    </xf>
    <xf numFmtId="0" fontId="3" fillId="0" borderId="5"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0" borderId="1" xfId="0" applyFont="1" applyBorder="1" applyAlignment="1">
      <alignment horizontal="center" vertical="center"/>
    </xf>
    <xf numFmtId="0" fontId="1" fillId="8" borderId="19" xfId="1" applyFont="1" applyFill="1" applyBorder="1" applyAlignment="1">
      <alignment horizontal="center" vertical="center" wrapText="1"/>
    </xf>
    <xf numFmtId="14" fontId="1" fillId="0" borderId="2" xfId="2" applyNumberFormat="1" applyFont="1" applyFill="1" applyBorder="1" applyAlignment="1" applyProtection="1">
      <alignment horizontal="center" vertical="center" wrapText="1"/>
      <protection hidden="1"/>
    </xf>
    <xf numFmtId="14" fontId="3" fillId="3" borderId="1" xfId="0" applyNumberFormat="1" applyFont="1" applyFill="1" applyBorder="1" applyAlignment="1">
      <alignment horizontal="center" vertical="center"/>
    </xf>
    <xf numFmtId="0" fontId="1" fillId="2" borderId="47" xfId="0" applyFont="1" applyFill="1" applyBorder="1" applyAlignment="1">
      <alignment horizontal="left" vertical="center" wrapText="1"/>
    </xf>
    <xf numFmtId="0" fontId="3" fillId="0" borderId="52" xfId="0" applyFont="1" applyBorder="1" applyAlignment="1">
      <alignment horizontal="center" vertical="center"/>
    </xf>
    <xf numFmtId="0" fontId="0" fillId="0" borderId="47" xfId="0" applyBorder="1" applyAlignment="1">
      <alignment horizontal="center" vertical="center"/>
    </xf>
    <xf numFmtId="0" fontId="1" fillId="2" borderId="47" xfId="1" applyFont="1" applyFill="1" applyBorder="1" applyAlignment="1" applyProtection="1">
      <alignment horizontal="left" vertical="center" wrapText="1"/>
      <protection locked="0"/>
    </xf>
    <xf numFmtId="0" fontId="3" fillId="3" borderId="47" xfId="0" applyNumberFormat="1" applyFont="1" applyFill="1" applyBorder="1" applyAlignment="1">
      <alignment horizontal="center" vertical="center"/>
    </xf>
    <xf numFmtId="0" fontId="34" fillId="18" borderId="1" xfId="0" applyFont="1" applyFill="1" applyBorder="1" applyAlignment="1">
      <alignment horizontal="center" vertical="center"/>
    </xf>
    <xf numFmtId="0" fontId="34" fillId="18" borderId="15" xfId="0" applyFont="1" applyFill="1" applyBorder="1" applyAlignment="1">
      <alignment horizontal="center" vertical="center" wrapText="1"/>
    </xf>
    <xf numFmtId="0" fontId="34" fillId="18" borderId="24" xfId="0" applyFont="1" applyFill="1" applyBorder="1" applyAlignment="1">
      <alignment horizontal="center" vertical="center" wrapText="1"/>
    </xf>
    <xf numFmtId="0" fontId="34" fillId="18" borderId="15" xfId="0" applyFont="1" applyFill="1" applyBorder="1" applyAlignment="1">
      <alignment horizontal="center" vertical="center"/>
    </xf>
    <xf numFmtId="0" fontId="34" fillId="18" borderId="24" xfId="0" applyFont="1" applyFill="1" applyBorder="1" applyAlignment="1">
      <alignment horizontal="center" vertical="center"/>
    </xf>
    <xf numFmtId="0" fontId="34" fillId="18" borderId="59" xfId="0" applyFont="1" applyFill="1" applyBorder="1" applyAlignment="1">
      <alignment horizontal="center" vertical="center"/>
    </xf>
    <xf numFmtId="0" fontId="34" fillId="18" borderId="1" xfId="0" applyFont="1" applyFill="1" applyBorder="1" applyAlignment="1">
      <alignment horizontal="center" vertical="center" wrapText="1"/>
    </xf>
    <xf numFmtId="0" fontId="5" fillId="24" borderId="24" xfId="0" applyFont="1" applyFill="1" applyBorder="1" applyAlignment="1">
      <alignment horizontal="center" vertical="center" wrapText="1"/>
    </xf>
    <xf numFmtId="0" fontId="37" fillId="2" borderId="14" xfId="0" applyFont="1" applyFill="1" applyBorder="1" applyAlignment="1">
      <alignment horizontal="center" vertical="center" wrapText="1"/>
    </xf>
    <xf numFmtId="0" fontId="37" fillId="2" borderId="16" xfId="0" applyFont="1" applyFill="1" applyBorder="1" applyAlignment="1" applyProtection="1">
      <alignment horizontal="center" vertical="center" wrapText="1"/>
      <protection locked="0"/>
    </xf>
    <xf numFmtId="0" fontId="37" fillId="2" borderId="18" xfId="0" applyFont="1" applyFill="1" applyBorder="1" applyAlignment="1">
      <alignment horizontal="center" vertical="center" wrapText="1"/>
    </xf>
    <xf numFmtId="49" fontId="37" fillId="2" borderId="19" xfId="0" applyNumberFormat="1" applyFont="1" applyFill="1" applyBorder="1" applyAlignment="1" applyProtection="1">
      <alignment horizontal="center" vertical="center" wrapText="1"/>
      <protection locked="0"/>
    </xf>
    <xf numFmtId="0" fontId="37" fillId="2" borderId="23" xfId="0" applyFont="1" applyFill="1" applyBorder="1" applyAlignment="1">
      <alignment horizontal="center" vertical="center" wrapText="1"/>
    </xf>
    <xf numFmtId="14" fontId="37" fillId="2" borderId="25" xfId="0" applyNumberFormat="1" applyFont="1" applyFill="1" applyBorder="1" applyAlignment="1" applyProtection="1">
      <alignment horizontal="center" vertical="center" wrapText="1"/>
      <protection locked="0"/>
    </xf>
    <xf numFmtId="0" fontId="31" fillId="0" borderId="1" xfId="0" applyFont="1" applyBorder="1" applyAlignment="1">
      <alignment horizontal="left" vertical="center" wrapText="1"/>
    </xf>
    <xf numFmtId="0" fontId="31" fillId="0" borderId="24" xfId="0" applyFont="1" applyBorder="1" applyAlignment="1">
      <alignment horizontal="left" vertical="center" wrapText="1"/>
    </xf>
    <xf numFmtId="0" fontId="3" fillId="0" borderId="24" xfId="0" applyFont="1" applyBorder="1" applyAlignment="1">
      <alignment horizontal="left" vertical="center"/>
    </xf>
    <xf numFmtId="0" fontId="1" fillId="0" borderId="3" xfId="0" applyFont="1" applyBorder="1" applyAlignment="1">
      <alignment horizontal="left" vertical="center" wrapText="1"/>
    </xf>
    <xf numFmtId="0" fontId="3" fillId="3" borderId="3" xfId="0" applyFont="1" applyFill="1" applyBorder="1" applyAlignment="1">
      <alignment horizontal="center" vertical="center"/>
    </xf>
    <xf numFmtId="0" fontId="3" fillId="0" borderId="4" xfId="0" applyFont="1" applyBorder="1" applyAlignment="1">
      <alignment horizontal="left" vertical="center" wrapText="1"/>
    </xf>
    <xf numFmtId="0" fontId="1" fillId="0" borderId="3" xfId="2" applyFont="1" applyFill="1" applyBorder="1" applyAlignment="1" applyProtection="1">
      <alignment horizontal="center" vertical="center" wrapText="1"/>
      <protection hidden="1"/>
    </xf>
    <xf numFmtId="0" fontId="1" fillId="8" borderId="28" xfId="1"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1" xfId="0" applyFont="1" applyFill="1" applyBorder="1" applyAlignment="1">
      <alignment horizontal="center" vertical="center"/>
    </xf>
    <xf numFmtId="0" fontId="1" fillId="0" borderId="3" xfId="1" applyFont="1" applyFill="1" applyBorder="1" applyAlignment="1">
      <alignment horizontal="center" vertical="center" wrapText="1"/>
    </xf>
    <xf numFmtId="0" fontId="1" fillId="8" borderId="3" xfId="1" applyFont="1" applyFill="1" applyBorder="1" applyAlignment="1">
      <alignment horizontal="center" vertical="center" wrapText="1"/>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1" fillId="0" borderId="47" xfId="1" applyFont="1" applyFill="1" applyBorder="1" applyAlignment="1">
      <alignment horizontal="center" vertical="center" wrapText="1"/>
    </xf>
    <xf numFmtId="0" fontId="1" fillId="0" borderId="47" xfId="0" applyFont="1" applyBorder="1" applyAlignment="1">
      <alignment horizontal="left" vertical="center" wrapText="1"/>
    </xf>
    <xf numFmtId="0" fontId="3" fillId="3" borderId="47" xfId="0" applyFont="1" applyFill="1" applyBorder="1" applyAlignment="1">
      <alignment horizontal="center" vertical="center"/>
    </xf>
    <xf numFmtId="0" fontId="34" fillId="18" borderId="3" xfId="0" applyFont="1" applyFill="1" applyBorder="1" applyAlignment="1">
      <alignment horizontal="center" vertical="center"/>
    </xf>
    <xf numFmtId="0" fontId="1" fillId="0" borderId="4" xfId="2" applyFont="1" applyFill="1" applyBorder="1" applyAlignment="1" applyProtection="1">
      <alignment horizontal="center" vertical="center" wrapText="1"/>
      <protection hidden="1"/>
    </xf>
    <xf numFmtId="0" fontId="4" fillId="0" borderId="47" xfId="0" applyFont="1" applyBorder="1" applyAlignment="1">
      <alignment horizontal="center" vertical="center"/>
    </xf>
    <xf numFmtId="0" fontId="4" fillId="0" borderId="24" xfId="0" applyFont="1" applyBorder="1" applyAlignment="1">
      <alignment horizontal="center" vertical="center"/>
    </xf>
    <xf numFmtId="0" fontId="1" fillId="0" borderId="47" xfId="2" applyFont="1" applyFill="1" applyBorder="1" applyAlignment="1" applyProtection="1">
      <alignment horizontal="center" vertical="center" wrapText="1"/>
      <protection hidden="1"/>
    </xf>
    <xf numFmtId="0" fontId="4" fillId="0" borderId="24" xfId="0" applyFont="1" applyFill="1" applyBorder="1" applyAlignment="1">
      <alignment horizontal="center" vertical="center"/>
    </xf>
    <xf numFmtId="0" fontId="1" fillId="8" borderId="47" xfId="1" applyFont="1" applyFill="1" applyBorder="1" applyAlignment="1">
      <alignment horizontal="center" vertical="center" wrapText="1"/>
    </xf>
    <xf numFmtId="0" fontId="4" fillId="0" borderId="49" xfId="0" applyFont="1" applyBorder="1" applyAlignment="1">
      <alignment horizontal="center" vertical="center"/>
    </xf>
    <xf numFmtId="0" fontId="3" fillId="3" borderId="4" xfId="0" applyFont="1" applyFill="1" applyBorder="1" applyAlignment="1">
      <alignment horizontal="center" vertical="center"/>
    </xf>
    <xf numFmtId="0" fontId="3" fillId="0" borderId="4" xfId="0" applyFont="1" applyBorder="1" applyAlignment="1">
      <alignment horizontal="center" vertical="center"/>
    </xf>
    <xf numFmtId="0" fontId="6" fillId="0" borderId="4" xfId="0" applyFont="1" applyBorder="1" applyAlignment="1">
      <alignment horizontal="center" vertical="center"/>
    </xf>
    <xf numFmtId="0" fontId="1" fillId="0" borderId="49" xfId="0" applyFont="1" applyBorder="1" applyAlignment="1">
      <alignment horizontal="left" vertical="center" wrapText="1"/>
    </xf>
    <xf numFmtId="0" fontId="4" fillId="0" borderId="4" xfId="0" applyFont="1" applyBorder="1" applyAlignment="1">
      <alignment horizontal="center" vertical="center"/>
    </xf>
    <xf numFmtId="0" fontId="1" fillId="8" borderId="4" xfId="1" applyFont="1" applyFill="1" applyBorder="1" applyAlignment="1">
      <alignment horizontal="center" vertical="center" wrapText="1"/>
    </xf>
    <xf numFmtId="0" fontId="1" fillId="8" borderId="44" xfId="1" applyFont="1" applyFill="1" applyBorder="1" applyAlignment="1">
      <alignment horizontal="center" vertical="center" wrapText="1"/>
    </xf>
    <xf numFmtId="0" fontId="1" fillId="0" borderId="49" xfId="2" applyFont="1" applyFill="1" applyBorder="1" applyAlignment="1" applyProtection="1">
      <alignment horizontal="center" vertical="center" wrapText="1"/>
      <protection hidden="1"/>
    </xf>
    <xf numFmtId="0" fontId="1" fillId="8" borderId="51" xfId="1" applyFont="1" applyFill="1" applyBorder="1" applyAlignment="1">
      <alignment horizontal="center" vertical="center" wrapText="1"/>
    </xf>
    <xf numFmtId="0" fontId="34" fillId="18" borderId="47" xfId="0" applyFont="1" applyFill="1" applyBorder="1" applyAlignment="1">
      <alignment horizontal="center" vertical="center"/>
    </xf>
    <xf numFmtId="0" fontId="1" fillId="8" borderId="49" xfId="1" applyFont="1" applyFill="1" applyBorder="1" applyAlignment="1">
      <alignment horizontal="center" vertical="center" wrapText="1"/>
    </xf>
    <xf numFmtId="0" fontId="4" fillId="0" borderId="15" xfId="0" applyFont="1" applyBorder="1" applyAlignment="1">
      <alignment horizontal="center" vertical="center"/>
    </xf>
    <xf numFmtId="0" fontId="4" fillId="0" borderId="15" xfId="0" applyFont="1" applyFill="1" applyBorder="1" applyAlignment="1">
      <alignment horizontal="center" vertical="center"/>
    </xf>
    <xf numFmtId="0" fontId="6" fillId="0" borderId="49" xfId="0" applyFont="1" applyBorder="1" applyAlignment="1">
      <alignment horizontal="center" vertical="center"/>
    </xf>
    <xf numFmtId="0" fontId="3" fillId="3" borderId="3" xfId="0" applyFont="1" applyFill="1" applyBorder="1" applyAlignment="1">
      <alignment horizontal="left"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1" fillId="0" borderId="1" xfId="1" applyFont="1" applyFill="1" applyBorder="1" applyAlignment="1">
      <alignment horizontal="center" vertical="center" wrapText="1"/>
    </xf>
    <xf numFmtId="0" fontId="1" fillId="8" borderId="1" xfId="1" applyFont="1" applyFill="1" applyBorder="1" applyAlignment="1">
      <alignment horizontal="center" vertical="center" wrapText="1"/>
    </xf>
    <xf numFmtId="0" fontId="3" fillId="0" borderId="1" xfId="0" applyFont="1" applyBorder="1" applyAlignment="1">
      <alignment horizontal="center" vertical="center"/>
    </xf>
    <xf numFmtId="0" fontId="1" fillId="0" borderId="1" xfId="2" applyFont="1" applyFill="1" applyBorder="1" applyAlignment="1" applyProtection="1">
      <alignment horizontal="center" vertical="center" wrapText="1"/>
      <protection hidden="1"/>
    </xf>
    <xf numFmtId="14" fontId="3" fillId="3" borderId="47" xfId="0" applyNumberFormat="1" applyFont="1" applyFill="1" applyBorder="1" applyAlignment="1">
      <alignment horizontal="center" vertical="center"/>
    </xf>
    <xf numFmtId="0" fontId="3" fillId="3" borderId="19" xfId="0" applyFont="1" applyFill="1" applyBorder="1" applyAlignment="1">
      <alignment vertical="center" wrapText="1"/>
    </xf>
    <xf numFmtId="0" fontId="3" fillId="3" borderId="16" xfId="0" applyFont="1" applyFill="1" applyBorder="1" applyAlignment="1">
      <alignment vertical="center" wrapText="1"/>
    </xf>
    <xf numFmtId="0" fontId="3" fillId="3" borderId="44" xfId="0" applyFont="1" applyFill="1" applyBorder="1" applyAlignment="1">
      <alignment vertical="center" wrapText="1"/>
    </xf>
    <xf numFmtId="0" fontId="3" fillId="3" borderId="25" xfId="0" applyFont="1" applyFill="1" applyBorder="1" applyAlignment="1">
      <alignment vertical="center" wrapText="1"/>
    </xf>
    <xf numFmtId="0" fontId="1" fillId="2" borderId="19" xfId="1" applyFont="1" applyFill="1" applyBorder="1" applyAlignment="1" applyProtection="1">
      <alignment vertical="center" wrapText="1"/>
      <protection locked="0"/>
    </xf>
    <xf numFmtId="0" fontId="1" fillId="2" borderId="25" xfId="1" applyFont="1" applyFill="1" applyBorder="1" applyAlignment="1" applyProtection="1">
      <alignment vertical="center" wrapText="1"/>
      <protection locked="0"/>
    </xf>
    <xf numFmtId="0" fontId="1" fillId="2" borderId="16" xfId="1" applyFont="1" applyFill="1" applyBorder="1" applyAlignment="1" applyProtection="1">
      <alignment vertical="center" wrapText="1"/>
      <protection locked="0"/>
    </xf>
    <xf numFmtId="0" fontId="1" fillId="2" borderId="40" xfId="1" applyFont="1" applyFill="1" applyBorder="1" applyAlignment="1" applyProtection="1">
      <alignment vertical="center" wrapText="1"/>
      <protection locked="0"/>
    </xf>
    <xf numFmtId="0" fontId="1" fillId="0" borderId="40" xfId="0" applyFont="1" applyBorder="1" applyAlignment="1">
      <alignment vertical="center" wrapText="1"/>
    </xf>
    <xf numFmtId="0" fontId="1" fillId="0" borderId="53" xfId="0" applyFont="1" applyBorder="1" applyAlignment="1">
      <alignment vertical="center" wrapText="1"/>
    </xf>
    <xf numFmtId="0" fontId="1" fillId="3" borderId="16" xfId="0" applyFont="1" applyFill="1" applyBorder="1" applyAlignment="1">
      <alignment vertical="center" wrapText="1"/>
    </xf>
    <xf numFmtId="0" fontId="1" fillId="3" borderId="25" xfId="0" applyFont="1" applyFill="1" applyBorder="1" applyAlignment="1">
      <alignment vertical="center" wrapText="1"/>
    </xf>
    <xf numFmtId="0" fontId="1" fillId="3" borderId="19" xfId="0" applyFont="1" applyFill="1" applyBorder="1" applyAlignment="1">
      <alignment vertical="center" wrapText="1"/>
    </xf>
    <xf numFmtId="0" fontId="31" fillId="3" borderId="16" xfId="0" applyFont="1" applyFill="1" applyBorder="1" applyAlignment="1">
      <alignment vertical="center"/>
    </xf>
    <xf numFmtId="0" fontId="31" fillId="3" borderId="19" xfId="0" applyFont="1" applyFill="1" applyBorder="1" applyAlignment="1">
      <alignment vertical="center" wrapText="1"/>
    </xf>
    <xf numFmtId="0" fontId="31" fillId="3" borderId="25" xfId="0" applyFont="1" applyFill="1" applyBorder="1" applyAlignment="1">
      <alignment vertical="center" wrapText="1"/>
    </xf>
    <xf numFmtId="0" fontId="31" fillId="3" borderId="53" xfId="0" applyFont="1" applyFill="1" applyBorder="1" applyAlignment="1">
      <alignment vertical="center" wrapText="1"/>
    </xf>
    <xf numFmtId="14" fontId="3" fillId="3" borderId="24" xfId="0" applyNumberFormat="1" applyFont="1" applyFill="1" applyBorder="1" applyAlignment="1">
      <alignment horizontal="center" vertical="center"/>
    </xf>
    <xf numFmtId="0" fontId="3" fillId="3" borderId="3" xfId="0" applyFont="1" applyFill="1" applyBorder="1" applyAlignment="1">
      <alignment horizontal="center" vertical="center"/>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3" fillId="3" borderId="1" xfId="0" applyFont="1" applyFill="1" applyBorder="1" applyAlignment="1">
      <alignment horizontal="center" vertical="center"/>
    </xf>
    <xf numFmtId="0" fontId="1" fillId="0" borderId="1" xfId="0" applyFont="1" applyBorder="1" applyAlignment="1">
      <alignment horizontal="left" vertical="center"/>
    </xf>
    <xf numFmtId="0" fontId="1" fillId="0" borderId="16" xfId="0" applyFont="1" applyBorder="1" applyAlignment="1">
      <alignment vertical="center" wrapText="1"/>
    </xf>
    <xf numFmtId="0" fontId="1" fillId="0" borderId="19" xfId="0" applyFont="1" applyBorder="1" applyAlignment="1">
      <alignment vertical="center" wrapText="1"/>
    </xf>
    <xf numFmtId="0" fontId="1" fillId="0" borderId="25" xfId="0" applyFont="1" applyBorder="1" applyAlignment="1">
      <alignment vertical="center" wrapText="1"/>
    </xf>
    <xf numFmtId="0" fontId="3" fillId="3" borderId="41" xfId="0" applyFont="1" applyFill="1" applyBorder="1" applyAlignment="1">
      <alignment horizontal="center" wrapText="1"/>
    </xf>
    <xf numFmtId="0" fontId="3" fillId="3" borderId="35" xfId="0" applyFont="1" applyFill="1" applyBorder="1" applyAlignment="1">
      <alignment horizontal="center" wrapText="1"/>
    </xf>
    <xf numFmtId="0" fontId="3" fillId="3" borderId="26" xfId="0" applyFont="1" applyFill="1" applyBorder="1" applyAlignment="1">
      <alignment horizontal="center" wrapText="1"/>
    </xf>
    <xf numFmtId="0" fontId="3" fillId="3" borderId="64" xfId="0" applyFont="1" applyFill="1" applyBorder="1" applyAlignment="1">
      <alignment horizontal="center" wrapText="1"/>
    </xf>
    <xf numFmtId="0" fontId="3" fillId="3" borderId="29" xfId="0" applyFont="1" applyFill="1" applyBorder="1" applyAlignment="1">
      <alignment horizontal="center" wrapText="1"/>
    </xf>
    <xf numFmtId="0" fontId="3" fillId="3" borderId="65" xfId="0" applyFont="1" applyFill="1" applyBorder="1" applyAlignment="1">
      <alignment horizontal="center" wrapText="1"/>
    </xf>
    <xf numFmtId="0" fontId="36" fillId="0" borderId="41" xfId="0" applyFont="1" applyBorder="1" applyAlignment="1">
      <alignment horizontal="center" vertical="center"/>
    </xf>
    <xf numFmtId="0" fontId="36" fillId="0" borderId="34" xfId="0" applyFont="1" applyBorder="1" applyAlignment="1">
      <alignment horizontal="center" vertical="center"/>
    </xf>
    <xf numFmtId="0" fontId="36" fillId="0" borderId="35" xfId="0" applyFont="1" applyBorder="1" applyAlignment="1">
      <alignment horizontal="center" vertical="center"/>
    </xf>
    <xf numFmtId="0" fontId="36" fillId="0" borderId="26" xfId="0" applyFont="1" applyBorder="1" applyAlignment="1">
      <alignment horizontal="center" vertical="center"/>
    </xf>
    <xf numFmtId="0" fontId="36" fillId="0" borderId="0" xfId="0" applyFont="1" applyBorder="1" applyAlignment="1">
      <alignment horizontal="center" vertical="center"/>
    </xf>
    <xf numFmtId="0" fontId="36" fillId="0" borderId="64" xfId="0" applyFont="1" applyBorder="1" applyAlignment="1">
      <alignment horizontal="center" vertical="center"/>
    </xf>
    <xf numFmtId="0" fontId="35" fillId="0" borderId="29" xfId="0" applyFont="1" applyBorder="1" applyAlignment="1">
      <alignment horizontal="center" vertical="center"/>
    </xf>
    <xf numFmtId="0" fontId="35" fillId="0" borderId="30" xfId="0" applyFont="1" applyBorder="1" applyAlignment="1">
      <alignment horizontal="center" vertical="center"/>
    </xf>
    <xf numFmtId="0" fontId="35" fillId="0" borderId="65" xfId="0" applyFont="1" applyBorder="1" applyAlignment="1">
      <alignment horizontal="center" vertical="center"/>
    </xf>
    <xf numFmtId="0" fontId="3" fillId="0" borderId="46" xfId="0" applyFont="1" applyFill="1" applyBorder="1" applyAlignment="1">
      <alignment horizontal="left" vertical="center" wrapText="1"/>
    </xf>
    <xf numFmtId="0" fontId="3" fillId="0" borderId="27" xfId="0" applyFont="1" applyFill="1" applyBorder="1" applyAlignment="1">
      <alignment horizontal="left" vertical="center" wrapText="1"/>
    </xf>
    <xf numFmtId="0" fontId="3" fillId="0" borderId="48" xfId="0" applyFont="1" applyFill="1" applyBorder="1" applyAlignment="1">
      <alignment horizontal="left" vertical="center" wrapText="1"/>
    </xf>
    <xf numFmtId="0" fontId="1" fillId="0" borderId="4" xfId="2" applyFont="1" applyFill="1" applyBorder="1" applyAlignment="1" applyProtection="1">
      <alignment horizontal="center" vertical="center" wrapText="1"/>
      <protection hidden="1"/>
    </xf>
    <xf numFmtId="0" fontId="1" fillId="0" borderId="3" xfId="2" applyFont="1" applyFill="1" applyBorder="1" applyAlignment="1" applyProtection="1">
      <alignment horizontal="center" vertical="center" wrapText="1"/>
      <protection hidden="1"/>
    </xf>
    <xf numFmtId="0" fontId="3" fillId="0" borderId="9" xfId="0" applyFont="1" applyBorder="1" applyAlignment="1">
      <alignment horizontal="center" vertical="center" wrapText="1"/>
    </xf>
    <xf numFmtId="0" fontId="3" fillId="0" borderId="3" xfId="0" applyFont="1" applyBorder="1" applyAlignment="1">
      <alignment horizontal="center" vertical="center" wrapText="1"/>
    </xf>
    <xf numFmtId="0" fontId="3" fillId="3" borderId="4"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6" fillId="0" borderId="46" xfId="0" applyFont="1" applyFill="1" applyBorder="1" applyAlignment="1">
      <alignment horizontal="left" vertical="center" wrapText="1"/>
    </xf>
    <xf numFmtId="0" fontId="12" fillId="4" borderId="4" xfId="0" applyFont="1" applyFill="1" applyBorder="1" applyAlignment="1">
      <alignment horizontal="center" vertical="center" wrapText="1"/>
    </xf>
    <xf numFmtId="0" fontId="12" fillId="4" borderId="3" xfId="0" applyFont="1" applyFill="1" applyBorder="1" applyAlignment="1">
      <alignment horizontal="center" vertical="center" wrapText="1"/>
    </xf>
    <xf numFmtId="0" fontId="3" fillId="0" borderId="49" xfId="0" applyFont="1" applyBorder="1" applyAlignment="1">
      <alignment horizontal="center" vertical="center"/>
    </xf>
    <xf numFmtId="0" fontId="3" fillId="0" borderId="3" xfId="0" applyFont="1" applyBorder="1" applyAlignment="1">
      <alignment horizontal="center" vertical="center"/>
    </xf>
    <xf numFmtId="0" fontId="24" fillId="15" borderId="4" xfId="0" applyFont="1" applyFill="1" applyBorder="1" applyAlignment="1">
      <alignment horizontal="center" vertical="center" wrapText="1"/>
    </xf>
    <xf numFmtId="0" fontId="24" fillId="15" borderId="47" xfId="0" applyFont="1" applyFill="1" applyBorder="1" applyAlignment="1">
      <alignment horizontal="center" vertical="center" wrapText="1"/>
    </xf>
    <xf numFmtId="0" fontId="24" fillId="15" borderId="44" xfId="0" applyFont="1" applyFill="1" applyBorder="1" applyAlignment="1">
      <alignment horizontal="center" vertical="center" wrapText="1"/>
    </xf>
    <xf numFmtId="0" fontId="24" fillId="15" borderId="53" xfId="0" applyFont="1" applyFill="1" applyBorder="1" applyAlignment="1">
      <alignment horizontal="center" vertical="center" wrapText="1"/>
    </xf>
    <xf numFmtId="0" fontId="5" fillId="4" borderId="4" xfId="0" applyFont="1" applyFill="1" applyBorder="1" applyAlignment="1">
      <alignment horizontal="center" vertical="center" wrapText="1"/>
    </xf>
    <xf numFmtId="0" fontId="5" fillId="4" borderId="9" xfId="0" applyFont="1" applyFill="1" applyBorder="1" applyAlignment="1">
      <alignment horizontal="center" vertical="center" wrapText="1"/>
    </xf>
    <xf numFmtId="0" fontId="5" fillId="4" borderId="47" xfId="0" applyFont="1" applyFill="1" applyBorder="1" applyAlignment="1">
      <alignment horizontal="center" vertical="center" wrapText="1"/>
    </xf>
    <xf numFmtId="0" fontId="5" fillId="5" borderId="4" xfId="0" applyFont="1" applyFill="1" applyBorder="1" applyAlignment="1">
      <alignment horizontal="center" vertical="center" wrapText="1"/>
    </xf>
    <xf numFmtId="0" fontId="5" fillId="5" borderId="9" xfId="0" applyFont="1" applyFill="1" applyBorder="1" applyAlignment="1">
      <alignment horizontal="center" vertical="center" wrapText="1"/>
    </xf>
    <xf numFmtId="0" fontId="5" fillId="5" borderId="47" xfId="0" applyFont="1" applyFill="1" applyBorder="1" applyAlignment="1">
      <alignment horizontal="center" vertical="center" wrapText="1"/>
    </xf>
    <xf numFmtId="0" fontId="5" fillId="6" borderId="4" xfId="0" applyFont="1" applyFill="1" applyBorder="1" applyAlignment="1">
      <alignment horizontal="center" vertical="center" wrapText="1"/>
    </xf>
    <xf numFmtId="0" fontId="5" fillId="6" borderId="47" xfId="0" applyFont="1" applyFill="1" applyBorder="1" applyAlignment="1">
      <alignment horizontal="center" vertical="center" wrapText="1"/>
    </xf>
    <xf numFmtId="0" fontId="5" fillId="7" borderId="44" xfId="0" applyFont="1" applyFill="1" applyBorder="1" applyAlignment="1">
      <alignment horizontal="center" vertical="center" wrapText="1"/>
    </xf>
    <xf numFmtId="0" fontId="5" fillId="7" borderId="53" xfId="0" applyFont="1" applyFill="1" applyBorder="1" applyAlignment="1">
      <alignment horizontal="center" vertical="center" wrapText="1"/>
    </xf>
    <xf numFmtId="14" fontId="24" fillId="15" borderId="38" xfId="0" applyNumberFormat="1" applyFont="1" applyFill="1" applyBorder="1" applyAlignment="1">
      <alignment horizontal="center" vertical="center" wrapText="1"/>
    </xf>
    <xf numFmtId="14" fontId="24" fillId="15" borderId="48" xfId="0" applyNumberFormat="1" applyFont="1" applyFill="1" applyBorder="1" applyAlignment="1">
      <alignment horizontal="center" vertical="center" wrapText="1"/>
    </xf>
    <xf numFmtId="0" fontId="3" fillId="3" borderId="49" xfId="0" applyFont="1" applyFill="1" applyBorder="1" applyAlignment="1">
      <alignment horizontal="center" vertical="center"/>
    </xf>
    <xf numFmtId="0" fontId="3" fillId="3" borderId="3" xfId="0" applyFont="1" applyFill="1" applyBorder="1" applyAlignment="1">
      <alignment horizontal="center" vertical="center"/>
    </xf>
    <xf numFmtId="0" fontId="3" fillId="0" borderId="9" xfId="0" applyFont="1" applyBorder="1" applyAlignment="1">
      <alignment horizontal="center" vertical="center"/>
    </xf>
    <xf numFmtId="0" fontId="6" fillId="0" borderId="49" xfId="0" applyFont="1" applyBorder="1" applyAlignment="1">
      <alignment horizontal="center" vertical="center"/>
    </xf>
    <xf numFmtId="0" fontId="6" fillId="0" borderId="3" xfId="0" applyFont="1" applyBorder="1" applyAlignment="1">
      <alignment horizontal="center" vertical="center"/>
    </xf>
    <xf numFmtId="0" fontId="12" fillId="13" borderId="4" xfId="0" applyFont="1" applyFill="1" applyBorder="1" applyAlignment="1">
      <alignment horizontal="center" vertical="center" wrapText="1"/>
    </xf>
    <xf numFmtId="0" fontId="12" fillId="13" borderId="47"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9" xfId="0" applyFont="1" applyBorder="1" applyAlignment="1">
      <alignment horizontal="center" vertical="center"/>
    </xf>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4" fillId="0" borderId="3" xfId="0" applyFont="1" applyFill="1" applyBorder="1" applyAlignment="1">
      <alignment horizontal="center" vertical="center"/>
    </xf>
    <xf numFmtId="0" fontId="24" fillId="24" borderId="1" xfId="0" applyFont="1" applyFill="1" applyBorder="1" applyAlignment="1">
      <alignment horizontal="center" vertical="center" wrapText="1"/>
    </xf>
    <xf numFmtId="0" fontId="4" fillId="0" borderId="49" xfId="0" applyFont="1" applyBorder="1" applyAlignment="1">
      <alignment horizontal="center" vertical="center"/>
    </xf>
    <xf numFmtId="0" fontId="4" fillId="0" borderId="3" xfId="0" applyFont="1" applyBorder="1" applyAlignment="1">
      <alignment horizontal="center" vertical="center"/>
    </xf>
    <xf numFmtId="0" fontId="4" fillId="0" borderId="15" xfId="0" applyFont="1" applyBorder="1" applyAlignment="1">
      <alignment horizontal="center" vertical="center"/>
    </xf>
    <xf numFmtId="0" fontId="4" fillId="0" borderId="15" xfId="0" applyFont="1" applyFill="1" applyBorder="1" applyAlignment="1">
      <alignment horizontal="center" vertical="center"/>
    </xf>
    <xf numFmtId="0" fontId="4" fillId="0" borderId="4" xfId="0" applyFont="1" applyFill="1" applyBorder="1" applyAlignment="1">
      <alignment horizontal="center" vertical="center"/>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24" fillId="15" borderId="9" xfId="0" applyFont="1" applyFill="1" applyBorder="1" applyAlignment="1">
      <alignment horizontal="center" vertical="center" wrapText="1"/>
    </xf>
    <xf numFmtId="0" fontId="1" fillId="0" borderId="49" xfId="2" applyFont="1" applyFill="1" applyBorder="1" applyAlignment="1" applyProtection="1">
      <alignment horizontal="center" vertical="center" wrapText="1"/>
      <protection hidden="1"/>
    </xf>
    <xf numFmtId="0" fontId="3" fillId="0" borderId="4" xfId="0" applyFont="1" applyBorder="1" applyAlignment="1">
      <alignment horizontal="center" vertical="center"/>
    </xf>
    <xf numFmtId="0" fontId="6" fillId="0" borderId="4" xfId="0" applyFont="1" applyBorder="1" applyAlignment="1">
      <alignment horizontal="center" vertical="center"/>
    </xf>
    <xf numFmtId="0" fontId="6" fillId="0" borderId="9" xfId="0" applyFont="1" applyBorder="1" applyAlignment="1">
      <alignment horizontal="center" vertical="center"/>
    </xf>
    <xf numFmtId="0" fontId="1" fillId="0" borderId="9" xfId="2" applyFont="1" applyFill="1" applyBorder="1" applyAlignment="1" applyProtection="1">
      <alignment horizontal="center" vertical="center" wrapText="1"/>
      <protection hidden="1"/>
    </xf>
    <xf numFmtId="0" fontId="1" fillId="8" borderId="4" xfId="1" applyFont="1" applyFill="1" applyBorder="1" applyAlignment="1">
      <alignment horizontal="center" vertical="center" wrapText="1"/>
    </xf>
    <xf numFmtId="0" fontId="1" fillId="8" borderId="3" xfId="1" applyFont="1" applyFill="1" applyBorder="1" applyAlignment="1">
      <alignment horizontal="center" vertical="center" wrapText="1"/>
    </xf>
    <xf numFmtId="0" fontId="5" fillId="7" borderId="4" xfId="0" applyFont="1" applyFill="1" applyBorder="1" applyAlignment="1">
      <alignment horizontal="center" vertical="center" wrapText="1"/>
    </xf>
    <xf numFmtId="0" fontId="5" fillId="7" borderId="47" xfId="0" applyFont="1" applyFill="1" applyBorder="1" applyAlignment="1">
      <alignment horizontal="center" vertical="center" wrapText="1"/>
    </xf>
    <xf numFmtId="0" fontId="1" fillId="0" borderId="4" xfId="1" applyFont="1" applyFill="1" applyBorder="1" applyAlignment="1">
      <alignment horizontal="center" vertical="center" wrapText="1"/>
    </xf>
    <xf numFmtId="0" fontId="1" fillId="0" borderId="3" xfId="1" applyFont="1" applyFill="1" applyBorder="1" applyAlignment="1">
      <alignment horizontal="center" vertical="center" wrapText="1"/>
    </xf>
    <xf numFmtId="0" fontId="1" fillId="0" borderId="49" xfId="1" applyFont="1" applyFill="1" applyBorder="1" applyAlignment="1">
      <alignment horizontal="center" vertical="center" wrapText="1"/>
    </xf>
    <xf numFmtId="0" fontId="1" fillId="8" borderId="49" xfId="1" applyFont="1" applyFill="1" applyBorder="1" applyAlignment="1">
      <alignment horizontal="center" vertical="center" wrapText="1"/>
    </xf>
    <xf numFmtId="0" fontId="6" fillId="0" borderId="41"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24" fillId="6" borderId="43" xfId="0" applyFont="1" applyFill="1" applyBorder="1" applyAlignment="1">
      <alignment horizontal="center" vertical="center" wrapText="1"/>
    </xf>
    <xf numFmtId="0" fontId="24" fillId="6" borderId="2" xfId="0" applyFont="1" applyFill="1" applyBorder="1" applyAlignment="1">
      <alignment horizontal="center" vertical="center" wrapText="1"/>
    </xf>
    <xf numFmtId="0" fontId="24" fillId="15" borderId="28" xfId="0" applyFont="1" applyFill="1" applyBorder="1" applyAlignment="1">
      <alignment horizontal="center" vertical="center" wrapText="1"/>
    </xf>
    <xf numFmtId="0" fontId="24" fillId="17" borderId="4" xfId="0" applyFont="1" applyFill="1" applyBorder="1" applyAlignment="1">
      <alignment horizontal="center" vertical="center"/>
    </xf>
    <xf numFmtId="0" fontId="24" fillId="17" borderId="47" xfId="0" applyFont="1" applyFill="1" applyBorder="1" applyAlignment="1">
      <alignment horizontal="center" vertical="center"/>
    </xf>
    <xf numFmtId="0" fontId="24" fillId="15" borderId="38" xfId="0" applyFont="1" applyFill="1" applyBorder="1" applyAlignment="1">
      <alignment horizontal="center" vertical="center" wrapText="1"/>
    </xf>
    <xf numFmtId="0" fontId="24" fillId="15" borderId="27" xfId="0" applyFont="1" applyFill="1" applyBorder="1" applyAlignment="1">
      <alignment horizontal="center" vertical="center" wrapText="1"/>
    </xf>
    <xf numFmtId="0" fontId="24" fillId="15" borderId="48" xfId="0" applyFont="1" applyFill="1" applyBorder="1" applyAlignment="1">
      <alignment horizontal="center" vertical="center" wrapText="1"/>
    </xf>
    <xf numFmtId="0" fontId="24" fillId="7" borderId="43" xfId="0" applyFont="1" applyFill="1" applyBorder="1" applyAlignment="1">
      <alignment horizontal="center" vertical="center" wrapText="1"/>
    </xf>
    <xf numFmtId="0" fontId="24" fillId="7" borderId="6" xfId="0" applyFont="1" applyFill="1" applyBorder="1" applyAlignment="1">
      <alignment horizontal="center" vertical="center" wrapText="1"/>
    </xf>
    <xf numFmtId="0" fontId="24" fillId="7" borderId="2" xfId="0" applyFont="1" applyFill="1" applyBorder="1" applyAlignment="1">
      <alignment horizontal="center" vertical="center" wrapText="1"/>
    </xf>
    <xf numFmtId="0" fontId="21" fillId="5" borderId="43" xfId="0" applyFont="1" applyFill="1" applyBorder="1" applyAlignment="1">
      <alignment horizontal="center" vertical="center" wrapText="1"/>
    </xf>
    <xf numFmtId="0" fontId="21" fillId="5" borderId="6" xfId="0" applyFont="1" applyFill="1" applyBorder="1" applyAlignment="1">
      <alignment horizontal="center" vertical="center" wrapText="1"/>
    </xf>
    <xf numFmtId="0" fontId="21" fillId="5" borderId="2"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3" fillId="0" borderId="66" xfId="0" applyFont="1" applyFill="1" applyBorder="1" applyAlignment="1">
      <alignment horizontal="left" vertical="center" wrapText="1"/>
    </xf>
    <xf numFmtId="0" fontId="3" fillId="0" borderId="54" xfId="0" applyFont="1" applyFill="1" applyBorder="1" applyAlignment="1">
      <alignment horizontal="left" vertical="center" wrapText="1"/>
    </xf>
    <xf numFmtId="0" fontId="3" fillId="0" borderId="56" xfId="0" applyFont="1" applyFill="1" applyBorder="1" applyAlignment="1">
      <alignment horizontal="left" vertical="center" wrapText="1"/>
    </xf>
    <xf numFmtId="0" fontId="3" fillId="0" borderId="57" xfId="0" applyFont="1" applyFill="1" applyBorder="1" applyAlignment="1">
      <alignment horizontal="left" vertical="center" wrapText="1"/>
    </xf>
    <xf numFmtId="0" fontId="6" fillId="0" borderId="62"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6" fillId="0" borderId="63" xfId="0" applyFont="1" applyFill="1" applyBorder="1" applyAlignment="1">
      <alignment horizontal="center" vertical="center" wrapText="1"/>
    </xf>
    <xf numFmtId="0" fontId="3" fillId="0" borderId="38" xfId="0" applyFont="1" applyFill="1" applyBorder="1" applyAlignment="1">
      <alignment horizontal="left" vertical="center" wrapText="1"/>
    </xf>
    <xf numFmtId="0" fontId="3" fillId="0" borderId="49" xfId="0" applyFont="1" applyFill="1" applyBorder="1" applyAlignment="1">
      <alignment horizontal="left" vertical="center" wrapText="1"/>
    </xf>
    <xf numFmtId="0" fontId="3" fillId="0" borderId="3" xfId="0" applyFont="1" applyFill="1" applyBorder="1" applyAlignment="1">
      <alignment horizontal="left" vertical="center" wrapText="1"/>
    </xf>
    <xf numFmtId="0" fontId="34" fillId="18" borderId="49" xfId="0" applyFont="1" applyFill="1" applyBorder="1" applyAlignment="1">
      <alignment horizontal="center" vertical="center"/>
    </xf>
    <xf numFmtId="0" fontId="34" fillId="18" borderId="3" xfId="0" applyFont="1" applyFill="1" applyBorder="1" applyAlignment="1">
      <alignment horizontal="center" vertical="center"/>
    </xf>
    <xf numFmtId="0" fontId="3" fillId="0" borderId="50" xfId="0" applyFont="1" applyFill="1" applyBorder="1" applyAlignment="1">
      <alignment horizontal="center" vertical="center"/>
    </xf>
    <xf numFmtId="0" fontId="3" fillId="0" borderId="7" xfId="0" applyFont="1" applyFill="1" applyBorder="1" applyAlignment="1">
      <alignment horizontal="center" vertical="center"/>
    </xf>
    <xf numFmtId="0" fontId="5" fillId="0" borderId="41" xfId="0" applyFont="1" applyFill="1" applyBorder="1" applyAlignment="1">
      <alignment horizontal="center" vertical="center" wrapText="1"/>
    </xf>
    <xf numFmtId="0" fontId="5" fillId="0" borderId="26" xfId="0" applyFont="1" applyFill="1" applyBorder="1" applyAlignment="1">
      <alignment horizontal="center" vertical="center" wrapText="1"/>
    </xf>
    <xf numFmtId="0" fontId="6" fillId="0" borderId="67" xfId="0" applyFont="1" applyFill="1" applyBorder="1" applyAlignment="1">
      <alignment horizontal="center" vertical="center" wrapText="1"/>
    </xf>
    <xf numFmtId="0" fontId="21" fillId="16" borderId="14" xfId="0" applyFont="1" applyFill="1" applyBorder="1" applyAlignment="1">
      <alignment horizontal="center" vertical="center"/>
    </xf>
    <xf numFmtId="0" fontId="21" fillId="16" borderId="15" xfId="0" applyFont="1" applyFill="1" applyBorder="1" applyAlignment="1">
      <alignment horizontal="center" vertical="center"/>
    </xf>
    <xf numFmtId="0" fontId="21" fillId="16" borderId="16" xfId="0" applyFont="1" applyFill="1" applyBorder="1" applyAlignment="1">
      <alignment horizontal="center" vertical="center"/>
    </xf>
    <xf numFmtId="0" fontId="24" fillId="15" borderId="1" xfId="0" applyFont="1" applyFill="1" applyBorder="1" applyAlignment="1">
      <alignment horizontal="center" vertical="center"/>
    </xf>
    <xf numFmtId="0" fontId="21" fillId="5" borderId="14" xfId="0" applyFont="1" applyFill="1" applyBorder="1" applyAlignment="1">
      <alignment horizontal="center" vertical="center"/>
    </xf>
    <xf numFmtId="0" fontId="21" fillId="5" borderId="12" xfId="0" applyFont="1" applyFill="1" applyBorder="1" applyAlignment="1">
      <alignment horizontal="center" vertical="center"/>
    </xf>
    <xf numFmtId="0" fontId="21" fillId="5" borderId="15" xfId="0" applyFont="1" applyFill="1" applyBorder="1" applyAlignment="1">
      <alignment horizontal="center" vertical="center"/>
    </xf>
    <xf numFmtId="0" fontId="21" fillId="5" borderId="16" xfId="0" applyFont="1" applyFill="1" applyBorder="1" applyAlignment="1">
      <alignment horizontal="center" vertical="center"/>
    </xf>
    <xf numFmtId="0" fontId="5" fillId="7" borderId="1" xfId="0" applyFont="1" applyFill="1" applyBorder="1" applyAlignment="1">
      <alignment horizontal="center" vertical="center" wrapText="1"/>
    </xf>
    <xf numFmtId="0" fontId="5" fillId="7" borderId="19" xfId="0" applyFont="1" applyFill="1" applyBorder="1" applyAlignment="1">
      <alignment horizontal="center" vertical="center" wrapText="1"/>
    </xf>
    <xf numFmtId="0" fontId="24" fillId="15" borderId="5" xfId="0" applyFont="1" applyFill="1" applyBorder="1" applyAlignment="1">
      <alignment horizontal="center" vertical="center" wrapText="1"/>
    </xf>
    <xf numFmtId="0" fontId="24" fillId="15" borderId="6" xfId="0" applyFont="1" applyFill="1" applyBorder="1" applyAlignment="1">
      <alignment horizontal="center" vertical="center" wrapText="1"/>
    </xf>
    <xf numFmtId="0" fontId="24" fillId="15" borderId="37" xfId="0" applyFont="1" applyFill="1" applyBorder="1" applyAlignment="1">
      <alignment horizontal="center" vertical="center" wrapText="1"/>
    </xf>
    <xf numFmtId="0" fontId="13" fillId="15" borderId="41" xfId="0" applyFont="1" applyFill="1" applyBorder="1" applyAlignment="1">
      <alignment horizontal="center" vertical="center" wrapText="1"/>
    </xf>
    <xf numFmtId="0" fontId="13" fillId="15" borderId="34" xfId="0" applyFont="1" applyFill="1" applyBorder="1" applyAlignment="1">
      <alignment horizontal="center" vertical="center" wrapText="1"/>
    </xf>
    <xf numFmtId="0" fontId="13" fillId="15" borderId="35" xfId="0" applyFont="1" applyFill="1" applyBorder="1" applyAlignment="1">
      <alignment horizontal="center" vertical="center" wrapText="1"/>
    </xf>
    <xf numFmtId="0" fontId="13" fillId="15" borderId="42" xfId="0" applyFont="1" applyFill="1" applyBorder="1" applyAlignment="1">
      <alignment horizontal="center" vertical="center" wrapText="1"/>
    </xf>
    <xf numFmtId="0" fontId="13" fillId="15" borderId="8" xfId="0" applyFont="1" applyFill="1" applyBorder="1" applyAlignment="1">
      <alignment horizontal="center" vertical="center" wrapText="1"/>
    </xf>
    <xf numFmtId="0" fontId="13" fillId="15" borderId="36" xfId="0" applyFont="1" applyFill="1" applyBorder="1" applyAlignment="1">
      <alignment horizontal="center" vertical="center" wrapText="1"/>
    </xf>
    <xf numFmtId="0" fontId="26" fillId="5" borderId="1" xfId="0" applyFont="1" applyFill="1" applyBorder="1" applyAlignment="1">
      <alignment horizontal="center" vertical="center" wrapText="1"/>
    </xf>
    <xf numFmtId="0" fontId="26" fillId="5" borderId="19" xfId="0" applyFont="1" applyFill="1" applyBorder="1" applyAlignment="1">
      <alignment horizontal="center" vertical="center" wrapText="1"/>
    </xf>
    <xf numFmtId="0" fontId="24" fillId="15" borderId="43" xfId="0" applyFont="1" applyFill="1" applyBorder="1" applyAlignment="1">
      <alignment horizontal="center" vertical="center" wrapText="1"/>
    </xf>
    <xf numFmtId="0" fontId="24" fillId="15" borderId="2" xfId="0" applyFont="1" applyFill="1" applyBorder="1" applyAlignment="1">
      <alignment horizontal="center" vertical="center" wrapText="1"/>
    </xf>
    <xf numFmtId="0" fontId="1" fillId="8" borderId="44" xfId="1" applyFont="1" applyFill="1" applyBorder="1" applyAlignment="1">
      <alignment horizontal="center" vertical="center" wrapText="1"/>
    </xf>
    <xf numFmtId="0" fontId="1" fillId="8" borderId="40" xfId="1" applyFont="1" applyFill="1" applyBorder="1" applyAlignment="1">
      <alignment horizontal="center" vertical="center" wrapText="1"/>
    </xf>
    <xf numFmtId="14" fontId="3" fillId="3" borderId="38" xfId="0" applyNumberFormat="1" applyFont="1" applyFill="1" applyBorder="1" applyAlignment="1">
      <alignment horizontal="center" vertical="center" wrapText="1"/>
    </xf>
    <xf numFmtId="14" fontId="3" fillId="3" borderId="39" xfId="0" applyNumberFormat="1" applyFont="1" applyFill="1" applyBorder="1" applyAlignment="1">
      <alignment horizontal="center" vertical="center" wrapText="1"/>
    </xf>
    <xf numFmtId="0" fontId="3" fillId="3" borderId="4" xfId="0" applyFont="1" applyFill="1" applyBorder="1" applyAlignment="1">
      <alignment horizontal="left" vertical="center" wrapText="1"/>
    </xf>
    <xf numFmtId="0" fontId="3" fillId="3" borderId="3" xfId="0" applyFont="1" applyFill="1" applyBorder="1" applyAlignment="1">
      <alignment horizontal="left" vertical="center" wrapText="1"/>
    </xf>
    <xf numFmtId="0" fontId="34" fillId="18" borderId="4" xfId="0" applyFont="1" applyFill="1" applyBorder="1" applyAlignment="1">
      <alignment horizontal="center" vertical="center" wrapText="1"/>
    </xf>
    <xf numFmtId="0" fontId="34" fillId="18" borderId="3" xfId="0" applyFont="1" applyFill="1" applyBorder="1" applyAlignment="1">
      <alignment horizontal="center" vertical="center" wrapText="1"/>
    </xf>
    <xf numFmtId="0" fontId="3" fillId="0" borderId="10" xfId="0" applyFont="1" applyBorder="1" applyAlignment="1">
      <alignment horizontal="center" vertical="center" wrapText="1"/>
    </xf>
    <xf numFmtId="0" fontId="3" fillId="0" borderId="7" xfId="0" applyFont="1" applyBorder="1" applyAlignment="1">
      <alignment horizontal="center" vertical="center" wrapText="1"/>
    </xf>
    <xf numFmtId="0" fontId="1" fillId="8" borderId="51" xfId="1" applyFont="1" applyFill="1" applyBorder="1" applyAlignment="1">
      <alignment horizontal="center" vertical="center" wrapText="1"/>
    </xf>
    <xf numFmtId="14" fontId="1" fillId="0" borderId="54" xfId="2" applyNumberFormat="1" applyFont="1" applyFill="1" applyBorder="1" applyAlignment="1" applyProtection="1">
      <alignment horizontal="center" vertical="center" wrapText="1"/>
      <protection hidden="1"/>
    </xf>
    <xf numFmtId="14" fontId="1" fillId="0" borderId="55" xfId="2" applyNumberFormat="1" applyFont="1" applyFill="1" applyBorder="1" applyAlignment="1" applyProtection="1">
      <alignment horizontal="center" vertical="center" wrapText="1"/>
      <protection hidden="1"/>
    </xf>
    <xf numFmtId="0" fontId="1" fillId="0" borderId="9" xfId="1" applyFont="1" applyFill="1" applyBorder="1" applyAlignment="1">
      <alignment horizontal="left" vertical="center" wrapText="1"/>
    </xf>
    <xf numFmtId="0" fontId="1" fillId="0" borderId="3" xfId="1" applyFont="1" applyFill="1" applyBorder="1" applyAlignment="1">
      <alignment horizontal="left" vertical="center" wrapText="1"/>
    </xf>
    <xf numFmtId="14" fontId="3" fillId="3" borderId="9" xfId="0" applyNumberFormat="1" applyFont="1" applyFill="1" applyBorder="1" applyAlignment="1">
      <alignment horizontal="center" vertical="center"/>
    </xf>
    <xf numFmtId="0" fontId="3" fillId="0" borderId="9" xfId="0" applyFont="1" applyBorder="1" applyAlignment="1">
      <alignment horizontal="left" vertical="center" wrapText="1"/>
    </xf>
    <xf numFmtId="0" fontId="3" fillId="0" borderId="3" xfId="0" applyFont="1" applyBorder="1" applyAlignment="1">
      <alignment horizontal="left" vertical="center" wrapText="1"/>
    </xf>
    <xf numFmtId="0" fontId="3" fillId="3" borderId="9" xfId="0" applyFont="1" applyFill="1" applyBorder="1" applyAlignment="1">
      <alignment horizontal="center" vertical="center"/>
    </xf>
    <xf numFmtId="0" fontId="3" fillId="3" borderId="28" xfId="0" applyFont="1" applyFill="1" applyBorder="1" applyAlignment="1">
      <alignment vertical="center" wrapText="1"/>
    </xf>
    <xf numFmtId="0" fontId="3" fillId="3" borderId="40" xfId="0" applyFont="1" applyFill="1" applyBorder="1" applyAlignment="1">
      <alignment vertical="center" wrapText="1"/>
    </xf>
    <xf numFmtId="0" fontId="34" fillId="18" borderId="4" xfId="0" applyFont="1" applyFill="1" applyBorder="1" applyAlignment="1">
      <alignment horizontal="center" vertical="center"/>
    </xf>
    <xf numFmtId="0" fontId="3" fillId="0" borderId="4" xfId="0" applyFont="1" applyFill="1" applyBorder="1" applyAlignment="1">
      <alignment horizontal="left" vertical="center" wrapText="1"/>
    </xf>
    <xf numFmtId="0" fontId="3" fillId="0" borderId="10" xfId="0" applyFont="1" applyFill="1" applyBorder="1" applyAlignment="1">
      <alignment horizontal="center" vertical="center"/>
    </xf>
    <xf numFmtId="0" fontId="3" fillId="0" borderId="45" xfId="0" applyFont="1" applyFill="1" applyBorder="1" applyAlignment="1">
      <alignment horizontal="center" vertical="center"/>
    </xf>
    <xf numFmtId="0" fontId="1" fillId="8" borderId="28" xfId="1" applyFont="1" applyFill="1" applyBorder="1" applyAlignment="1">
      <alignment horizontal="center" vertical="center" wrapText="1"/>
    </xf>
    <xf numFmtId="14" fontId="1" fillId="0" borderId="56" xfId="2" applyNumberFormat="1" applyFont="1" applyFill="1" applyBorder="1" applyAlignment="1" applyProtection="1">
      <alignment horizontal="center" vertical="center" wrapText="1"/>
      <protection hidden="1"/>
    </xf>
    <xf numFmtId="0" fontId="1" fillId="0" borderId="4" xfId="1" applyFont="1" applyFill="1" applyBorder="1" applyAlignment="1">
      <alignment horizontal="left" vertical="center" wrapText="1"/>
    </xf>
    <xf numFmtId="14" fontId="3" fillId="3" borderId="4" xfId="0" applyNumberFormat="1" applyFont="1" applyFill="1" applyBorder="1" applyAlignment="1">
      <alignment horizontal="center" vertical="center"/>
    </xf>
    <xf numFmtId="0" fontId="3" fillId="0" borderId="4" xfId="0" applyFont="1" applyBorder="1" applyAlignment="1">
      <alignment horizontal="left" vertical="center" wrapText="1"/>
    </xf>
    <xf numFmtId="0" fontId="3" fillId="3" borderId="4" xfId="0" applyFont="1" applyFill="1" applyBorder="1" applyAlignment="1">
      <alignment horizontal="center" vertical="center"/>
    </xf>
    <xf numFmtId="0" fontId="3" fillId="3" borderId="44" xfId="0" applyFont="1" applyFill="1" applyBorder="1" applyAlignment="1">
      <alignment vertical="center" wrapText="1"/>
    </xf>
    <xf numFmtId="0" fontId="3" fillId="3" borderId="40" xfId="0" applyFont="1" applyFill="1" applyBorder="1" applyAlignment="1">
      <alignment vertical="center"/>
    </xf>
    <xf numFmtId="0" fontId="3" fillId="3" borderId="44" xfId="0" applyFont="1" applyFill="1" applyBorder="1" applyAlignment="1">
      <alignment vertical="center"/>
    </xf>
    <xf numFmtId="0" fontId="34" fillId="18" borderId="9" xfId="0" applyFont="1" applyFill="1" applyBorder="1" applyAlignment="1">
      <alignment horizontal="center" vertical="center"/>
    </xf>
    <xf numFmtId="0" fontId="3" fillId="0" borderId="9" xfId="0" applyFont="1" applyFill="1" applyBorder="1" applyAlignment="1">
      <alignment horizontal="left" vertical="center" wrapText="1"/>
    </xf>
    <xf numFmtId="0" fontId="1" fillId="0" borderId="9" xfId="1" applyFont="1" applyFill="1" applyBorder="1" applyAlignment="1">
      <alignment horizontal="center" vertical="center" wrapText="1"/>
    </xf>
    <xf numFmtId="0" fontId="1" fillId="8" borderId="9" xfId="1" applyFont="1" applyFill="1" applyBorder="1" applyAlignment="1">
      <alignment horizontal="center" vertical="center" wrapText="1"/>
    </xf>
    <xf numFmtId="0" fontId="3" fillId="0" borderId="49" xfId="0" applyFont="1" applyBorder="1" applyAlignment="1">
      <alignment horizontal="left" vertical="center" wrapText="1"/>
    </xf>
    <xf numFmtId="0" fontId="3" fillId="0" borderId="47" xfId="0" applyFont="1" applyFill="1" applyBorder="1" applyAlignment="1">
      <alignment horizontal="left" vertical="center" wrapText="1"/>
    </xf>
    <xf numFmtId="0" fontId="34" fillId="18" borderId="47" xfId="0" applyFont="1" applyFill="1" applyBorder="1" applyAlignment="1">
      <alignment horizontal="center" vertical="center"/>
    </xf>
    <xf numFmtId="0" fontId="3" fillId="0" borderId="52" xfId="0" applyFont="1" applyFill="1" applyBorder="1" applyAlignment="1">
      <alignment horizontal="center" vertical="center"/>
    </xf>
    <xf numFmtId="0" fontId="1" fillId="0" borderId="47" xfId="2" applyFont="1" applyFill="1" applyBorder="1" applyAlignment="1" applyProtection="1">
      <alignment horizontal="center" vertical="center" wrapText="1"/>
      <protection hidden="1"/>
    </xf>
    <xf numFmtId="0" fontId="4" fillId="0" borderId="47" xfId="0" applyFont="1" applyBorder="1" applyAlignment="1">
      <alignment horizontal="center" vertical="center"/>
    </xf>
    <xf numFmtId="0" fontId="3" fillId="0" borderId="39" xfId="0" applyFont="1" applyFill="1" applyBorder="1" applyAlignment="1">
      <alignment horizontal="left" vertical="center" wrapText="1"/>
    </xf>
    <xf numFmtId="14" fontId="1" fillId="0" borderId="46" xfId="2" applyNumberFormat="1" applyFont="1" applyFill="1" applyBorder="1" applyAlignment="1" applyProtection="1">
      <alignment horizontal="center" vertical="center" wrapText="1"/>
      <protection hidden="1"/>
    </xf>
    <xf numFmtId="14" fontId="1" fillId="0" borderId="39" xfId="2" applyNumberFormat="1" applyFont="1" applyFill="1" applyBorder="1" applyAlignment="1" applyProtection="1">
      <alignment horizontal="center" vertical="center" wrapText="1"/>
      <protection hidden="1"/>
    </xf>
    <xf numFmtId="0" fontId="1" fillId="3" borderId="51" xfId="0" applyFont="1" applyFill="1" applyBorder="1" applyAlignment="1">
      <alignment vertical="center" wrapText="1"/>
    </xf>
    <xf numFmtId="0" fontId="1" fillId="3" borderId="40" xfId="0" applyFont="1" applyFill="1" applyBorder="1" applyAlignment="1">
      <alignment vertical="center" wrapText="1"/>
    </xf>
    <xf numFmtId="0" fontId="3" fillId="3" borderId="51" xfId="0" applyFont="1" applyFill="1" applyBorder="1" applyAlignment="1">
      <alignment vertical="center" wrapText="1"/>
    </xf>
    <xf numFmtId="0" fontId="1" fillId="0" borderId="46" xfId="2" applyNumberFormat="1" applyFont="1" applyFill="1" applyBorder="1" applyAlignment="1" applyProtection="1">
      <alignment horizontal="center" vertical="center" wrapText="1"/>
      <protection hidden="1"/>
    </xf>
    <xf numFmtId="0" fontId="1" fillId="0" borderId="39" xfId="2" applyNumberFormat="1" applyFont="1" applyFill="1" applyBorder="1" applyAlignment="1" applyProtection="1">
      <alignment horizontal="center" vertical="center" wrapText="1"/>
      <protection hidden="1"/>
    </xf>
    <xf numFmtId="0" fontId="1" fillId="0" borderId="49" xfId="1" applyFont="1" applyFill="1" applyBorder="1" applyAlignment="1">
      <alignment horizontal="left" vertical="center" wrapText="1"/>
    </xf>
    <xf numFmtId="14" fontId="3" fillId="3" borderId="49" xfId="0" applyNumberFormat="1" applyFont="1" applyFill="1" applyBorder="1" applyAlignment="1">
      <alignment horizontal="center" vertical="center"/>
    </xf>
    <xf numFmtId="0" fontId="1" fillId="0" borderId="27" xfId="2" applyNumberFormat="1" applyFont="1" applyFill="1" applyBorder="1" applyAlignment="1" applyProtection="1">
      <alignment horizontal="center" vertical="center" wrapText="1"/>
      <protection hidden="1"/>
    </xf>
    <xf numFmtId="0" fontId="1" fillId="0" borderId="38" xfId="2" applyNumberFormat="1" applyFont="1" applyFill="1" applyBorder="1" applyAlignment="1" applyProtection="1">
      <alignment horizontal="center" vertical="center" wrapText="1"/>
      <protection hidden="1"/>
    </xf>
    <xf numFmtId="14" fontId="1" fillId="3" borderId="49" xfId="0" applyNumberFormat="1" applyFont="1" applyFill="1" applyBorder="1" applyAlignment="1">
      <alignment horizontal="center" vertical="center"/>
    </xf>
    <xf numFmtId="0" fontId="1" fillId="3" borderId="3" xfId="0" applyFont="1" applyFill="1" applyBorder="1" applyAlignment="1">
      <alignment horizontal="center" vertical="center"/>
    </xf>
    <xf numFmtId="0" fontId="1" fillId="0" borderId="49" xfId="0" applyFont="1" applyBorder="1" applyAlignment="1">
      <alignment horizontal="left" vertical="center" wrapText="1"/>
    </xf>
    <xf numFmtId="0" fontId="1" fillId="0" borderId="3" xfId="0" applyFont="1" applyBorder="1" applyAlignment="1">
      <alignment horizontal="left" vertical="center" wrapText="1"/>
    </xf>
    <xf numFmtId="0" fontId="4" fillId="0" borderId="24" xfId="0" applyFont="1" applyBorder="1" applyAlignment="1">
      <alignment horizontal="center" vertical="center"/>
    </xf>
    <xf numFmtId="0" fontId="3" fillId="0" borderId="47" xfId="0" applyFont="1" applyBorder="1" applyAlignment="1">
      <alignment horizontal="center" vertical="center"/>
    </xf>
    <xf numFmtId="0" fontId="6" fillId="0" borderId="47" xfId="0" applyFont="1" applyBorder="1" applyAlignment="1">
      <alignment horizontal="center" vertical="center"/>
    </xf>
    <xf numFmtId="0" fontId="1" fillId="8" borderId="53" xfId="1" applyFont="1" applyFill="1" applyBorder="1" applyAlignment="1">
      <alignment horizontal="center" vertical="center" wrapText="1"/>
    </xf>
    <xf numFmtId="14" fontId="1" fillId="0" borderId="27" xfId="2" applyNumberFormat="1" applyFont="1" applyFill="1" applyBorder="1" applyAlignment="1" applyProtection="1">
      <alignment horizontal="center" vertical="center" wrapText="1"/>
      <protection hidden="1"/>
    </xf>
    <xf numFmtId="14" fontId="1" fillId="0" borderId="48" xfId="2" applyNumberFormat="1" applyFont="1" applyFill="1" applyBorder="1" applyAlignment="1" applyProtection="1">
      <alignment horizontal="center" vertical="center" wrapText="1"/>
      <protection hidden="1"/>
    </xf>
    <xf numFmtId="0" fontId="4" fillId="0" borderId="24" xfId="0" applyFont="1" applyFill="1" applyBorder="1" applyAlignment="1">
      <alignment horizontal="center" vertical="center"/>
    </xf>
    <xf numFmtId="0" fontId="1" fillId="0" borderId="47" xfId="1" applyFont="1" applyFill="1" applyBorder="1" applyAlignment="1">
      <alignment horizontal="center" vertical="center" wrapText="1"/>
    </xf>
    <xf numFmtId="0" fontId="1" fillId="8" borderId="47" xfId="1" applyFont="1" applyFill="1" applyBorder="1" applyAlignment="1">
      <alignment horizontal="center" vertical="center" wrapText="1"/>
    </xf>
    <xf numFmtId="0" fontId="1" fillId="0" borderId="47" xfId="1" applyFont="1" applyFill="1" applyBorder="1" applyAlignment="1">
      <alignment horizontal="left" vertical="center" wrapText="1"/>
    </xf>
    <xf numFmtId="14" fontId="1" fillId="3" borderId="9" xfId="0" applyNumberFormat="1" applyFont="1" applyFill="1" applyBorder="1" applyAlignment="1">
      <alignment horizontal="center" vertical="center"/>
    </xf>
    <xf numFmtId="0" fontId="1" fillId="3" borderId="47" xfId="0" applyFont="1" applyFill="1" applyBorder="1" applyAlignment="1">
      <alignment horizontal="center" vertical="center"/>
    </xf>
    <xf numFmtId="0" fontId="1" fillId="0" borderId="4" xfId="0" applyFont="1" applyBorder="1" applyAlignment="1">
      <alignment horizontal="left" vertical="center" wrapText="1"/>
    </xf>
    <xf numFmtId="0" fontId="1" fillId="0" borderId="47" xfId="0" applyFont="1" applyBorder="1" applyAlignment="1">
      <alignment horizontal="left" vertical="center" wrapText="1"/>
    </xf>
    <xf numFmtId="0" fontId="3" fillId="3" borderId="47" xfId="0" applyFont="1" applyFill="1" applyBorder="1" applyAlignment="1">
      <alignment horizontal="center" vertical="center"/>
    </xf>
    <xf numFmtId="0" fontId="1" fillId="3" borderId="28" xfId="0" applyFont="1" applyFill="1" applyBorder="1" applyAlignment="1">
      <alignment vertical="center" wrapText="1"/>
    </xf>
    <xf numFmtId="0" fontId="1" fillId="3" borderId="53" xfId="0" applyFont="1" applyFill="1" applyBorder="1" applyAlignment="1">
      <alignment vertical="center" wrapText="1"/>
    </xf>
    <xf numFmtId="0" fontId="3" fillId="0" borderId="47" xfId="0" applyFont="1" applyBorder="1" applyAlignment="1">
      <alignment horizontal="left" vertical="center" wrapText="1"/>
    </xf>
    <xf numFmtId="0" fontId="9" fillId="3" borderId="0" xfId="0" applyFont="1" applyFill="1" applyAlignment="1">
      <alignment horizontal="center"/>
    </xf>
    <xf numFmtId="0" fontId="9" fillId="3" borderId="11" xfId="0" applyFont="1" applyFill="1" applyBorder="1" applyAlignment="1">
      <alignment horizontal="center" vertical="center" textRotation="90"/>
    </xf>
    <xf numFmtId="0" fontId="9" fillId="3" borderId="17" xfId="0" applyFont="1" applyFill="1" applyBorder="1" applyAlignment="1">
      <alignment horizontal="center" vertical="center" textRotation="90"/>
    </xf>
    <xf numFmtId="0" fontId="9" fillId="3" borderId="20" xfId="0" applyFont="1" applyFill="1" applyBorder="1" applyAlignment="1">
      <alignment horizontal="center" vertical="center" textRotation="90"/>
    </xf>
    <xf numFmtId="0" fontId="16" fillId="3" borderId="26" xfId="0" applyFont="1" applyFill="1" applyBorder="1" applyAlignment="1">
      <alignment horizontal="left" vertical="center" wrapText="1" indent="1"/>
    </xf>
    <xf numFmtId="0" fontId="16" fillId="3" borderId="0" xfId="0" applyFont="1" applyFill="1" applyBorder="1" applyAlignment="1">
      <alignment horizontal="left" vertical="center" indent="1"/>
    </xf>
    <xf numFmtId="0" fontId="16" fillId="3" borderId="29" xfId="0" applyFont="1" applyFill="1" applyBorder="1" applyAlignment="1">
      <alignment horizontal="left" vertical="center" indent="1"/>
    </xf>
    <xf numFmtId="0" fontId="16" fillId="3" borderId="30" xfId="0" applyFont="1" applyFill="1" applyBorder="1" applyAlignment="1">
      <alignment horizontal="left" vertical="center" indent="1"/>
    </xf>
    <xf numFmtId="0" fontId="9" fillId="3" borderId="31" xfId="0" applyFont="1" applyFill="1" applyBorder="1" applyAlignment="1">
      <alignment horizontal="center" vertical="center" wrapText="1"/>
    </xf>
    <xf numFmtId="0" fontId="9" fillId="3" borderId="32" xfId="0" applyFont="1" applyFill="1" applyBorder="1" applyAlignment="1">
      <alignment horizontal="center" vertical="center" wrapText="1"/>
    </xf>
    <xf numFmtId="0" fontId="9" fillId="3" borderId="33" xfId="0" applyFont="1" applyFill="1" applyBorder="1" applyAlignment="1">
      <alignment horizontal="center" vertical="center" wrapText="1"/>
    </xf>
    <xf numFmtId="0" fontId="23" fillId="0" borderId="1" xfId="0" applyFont="1" applyBorder="1" applyAlignment="1">
      <alignment horizontal="left" vertical="center" wrapText="1"/>
    </xf>
    <xf numFmtId="0" fontId="27" fillId="21" borderId="1" xfId="0" applyFont="1" applyFill="1" applyBorder="1" applyAlignment="1">
      <alignment horizontal="center" vertical="center"/>
    </xf>
    <xf numFmtId="0" fontId="32" fillId="14" borderId="5" xfId="0" applyFont="1" applyFill="1" applyBorder="1" applyAlignment="1">
      <alignment horizontal="center" vertical="center" wrapText="1"/>
    </xf>
    <xf numFmtId="0" fontId="32" fillId="14" borderId="6" xfId="0" applyFont="1" applyFill="1" applyBorder="1" applyAlignment="1">
      <alignment horizontal="center" vertical="center" wrapText="1"/>
    </xf>
    <xf numFmtId="0" fontId="32" fillId="14" borderId="2" xfId="0" applyFont="1" applyFill="1" applyBorder="1" applyAlignment="1">
      <alignment horizontal="center" vertical="center" wrapText="1"/>
    </xf>
    <xf numFmtId="0" fontId="27" fillId="14" borderId="5" xfId="0" applyFont="1" applyFill="1" applyBorder="1" applyAlignment="1">
      <alignment horizontal="center" vertical="center"/>
    </xf>
    <xf numFmtId="0" fontId="27" fillId="14" borderId="6" xfId="0" applyFont="1" applyFill="1" applyBorder="1" applyAlignment="1">
      <alignment horizontal="center" vertical="center"/>
    </xf>
    <xf numFmtId="0" fontId="27" fillId="14" borderId="2" xfId="0" applyFont="1" applyFill="1" applyBorder="1" applyAlignment="1">
      <alignment horizontal="center" vertical="center"/>
    </xf>
    <xf numFmtId="0" fontId="23" fillId="0" borderId="1" xfId="0" applyFont="1" applyBorder="1" applyAlignment="1">
      <alignment horizontal="center" vertical="center" wrapText="1"/>
    </xf>
    <xf numFmtId="0" fontId="0" fillId="14" borderId="1" xfId="5" applyFont="1" applyFill="1" applyBorder="1" applyAlignment="1">
      <alignment horizontal="center" vertical="center" wrapText="1"/>
    </xf>
    <xf numFmtId="0" fontId="1" fillId="14" borderId="1" xfId="5" applyFill="1" applyBorder="1" applyAlignment="1">
      <alignment horizontal="center" vertical="center"/>
    </xf>
    <xf numFmtId="0" fontId="23" fillId="0" borderId="0" xfId="0" applyFont="1" applyAlignment="1">
      <alignment horizontal="center" vertical="center"/>
    </xf>
    <xf numFmtId="0" fontId="23" fillId="0" borderId="1" xfId="0" applyFont="1" applyBorder="1" applyAlignment="1">
      <alignment horizontal="left" vertical="center"/>
    </xf>
    <xf numFmtId="0" fontId="23" fillId="0" borderId="1" xfId="0" applyFont="1" applyBorder="1" applyAlignment="1">
      <alignment horizontal="center" vertical="center"/>
    </xf>
    <xf numFmtId="0" fontId="6" fillId="3" borderId="41" xfId="0" applyFont="1" applyFill="1" applyBorder="1" applyAlignment="1">
      <alignment horizontal="center" vertical="center"/>
    </xf>
    <xf numFmtId="0" fontId="6" fillId="3" borderId="35" xfId="0" applyFont="1" applyFill="1" applyBorder="1" applyAlignment="1">
      <alignment horizontal="center" vertical="center"/>
    </xf>
    <xf numFmtId="0" fontId="6" fillId="3" borderId="26" xfId="0" applyFont="1" applyFill="1" applyBorder="1" applyAlignment="1">
      <alignment horizontal="center" vertical="center"/>
    </xf>
    <xf numFmtId="0" fontId="6" fillId="3" borderId="64" xfId="0" applyFont="1" applyFill="1" applyBorder="1" applyAlignment="1">
      <alignment horizontal="center" vertical="center"/>
    </xf>
    <xf numFmtId="0" fontId="6" fillId="3" borderId="29" xfId="0" applyFont="1" applyFill="1" applyBorder="1" applyAlignment="1">
      <alignment horizontal="center" vertical="center"/>
    </xf>
    <xf numFmtId="0" fontId="6" fillId="3" borderId="65" xfId="0" applyFont="1" applyFill="1" applyBorder="1" applyAlignment="1">
      <alignment horizontal="center" vertical="center"/>
    </xf>
    <xf numFmtId="0" fontId="35" fillId="0" borderId="41" xfId="0" applyFont="1" applyBorder="1" applyAlignment="1">
      <alignment horizontal="center" vertical="center"/>
    </xf>
    <xf numFmtId="0" fontId="35" fillId="0" borderId="34" xfId="0" applyFont="1" applyBorder="1" applyAlignment="1">
      <alignment horizontal="center" vertical="center"/>
    </xf>
    <xf numFmtId="0" fontId="35" fillId="0" borderId="35" xfId="0" applyFont="1" applyBorder="1" applyAlignment="1">
      <alignment horizontal="center" vertical="center"/>
    </xf>
    <xf numFmtId="0" fontId="35" fillId="0" borderId="26" xfId="0" applyFont="1" applyBorder="1" applyAlignment="1">
      <alignment horizontal="center" vertical="center"/>
    </xf>
    <xf numFmtId="0" fontId="35" fillId="0" borderId="0" xfId="0" applyFont="1" applyBorder="1" applyAlignment="1">
      <alignment horizontal="center" vertical="center"/>
    </xf>
    <xf numFmtId="0" fontId="35" fillId="0" borderId="64"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6" fillId="0" borderId="65" xfId="0" applyFont="1" applyBorder="1" applyAlignment="1">
      <alignment horizontal="center" vertical="center"/>
    </xf>
    <xf numFmtId="0" fontId="1" fillId="0" borderId="1" xfId="1" applyFont="1" applyFill="1" applyBorder="1" applyAlignment="1">
      <alignment horizontal="center" vertical="center" wrapText="1"/>
    </xf>
    <xf numFmtId="0" fontId="1" fillId="8" borderId="1" xfId="1" applyFont="1" applyFill="1" applyBorder="1" applyAlignment="1">
      <alignment horizontal="center" vertical="center" wrapText="1"/>
    </xf>
    <xf numFmtId="0" fontId="34" fillId="18" borderId="1"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0" borderId="1" xfId="0" applyFont="1" applyBorder="1" applyAlignment="1">
      <alignment horizontal="center" vertical="center"/>
    </xf>
    <xf numFmtId="0" fontId="1" fillId="0" borderId="1" xfId="2" applyFont="1" applyFill="1" applyBorder="1" applyAlignment="1" applyProtection="1">
      <alignment horizontal="center" vertical="center" wrapText="1"/>
      <protection hidden="1"/>
    </xf>
    <xf numFmtId="0" fontId="3" fillId="3" borderId="1" xfId="0" applyFont="1" applyFill="1" applyBorder="1" applyAlignment="1">
      <alignment horizontal="center" vertical="center"/>
    </xf>
    <xf numFmtId="0" fontId="3" fillId="3"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33" fillId="0" borderId="1" xfId="0" applyFont="1" applyBorder="1" applyAlignment="1">
      <alignment horizontal="left" vertical="center" wrapText="1"/>
    </xf>
    <xf numFmtId="0" fontId="25" fillId="20" borderId="1" xfId="0" applyFont="1" applyFill="1" applyBorder="1" applyAlignment="1">
      <alignment horizontal="center" vertical="center" wrapText="1"/>
    </xf>
    <xf numFmtId="0" fontId="25" fillId="23" borderId="1" xfId="0" applyFont="1" applyFill="1" applyBorder="1" applyAlignment="1">
      <alignment horizontal="center" vertical="center"/>
    </xf>
    <xf numFmtId="0" fontId="23" fillId="0" borderId="1" xfId="0" quotePrefix="1" applyFont="1" applyBorder="1" applyAlignment="1">
      <alignment horizontal="center" vertical="center"/>
    </xf>
    <xf numFmtId="0" fontId="3" fillId="3" borderId="9" xfId="0" applyFont="1" applyFill="1" applyBorder="1" applyAlignment="1">
      <alignment horizontal="left" vertical="center" wrapText="1"/>
    </xf>
    <xf numFmtId="0" fontId="29" fillId="5" borderId="1" xfId="0" applyFont="1" applyFill="1" applyBorder="1" applyAlignment="1">
      <alignment horizontal="center" vertical="center"/>
    </xf>
    <xf numFmtId="0" fontId="30" fillId="5" borderId="1" xfId="0" applyFont="1" applyFill="1" applyBorder="1" applyAlignment="1">
      <alignment horizontal="center" vertical="center" wrapText="1"/>
    </xf>
    <xf numFmtId="0" fontId="24" fillId="7" borderId="1" xfId="0" applyFont="1" applyFill="1" applyBorder="1" applyAlignment="1">
      <alignment horizontal="center" vertical="center" wrapText="1"/>
    </xf>
    <xf numFmtId="0" fontId="12" fillId="13" borderId="1" xfId="0" applyFont="1" applyFill="1" applyBorder="1" applyAlignment="1">
      <alignment horizontal="center" vertical="center" wrapText="1"/>
    </xf>
    <xf numFmtId="0" fontId="24" fillId="6" borderId="5" xfId="0" applyFont="1" applyFill="1" applyBorder="1" applyAlignment="1">
      <alignment horizontal="center" vertical="center" wrapText="1"/>
    </xf>
    <xf numFmtId="0" fontId="34" fillId="18" borderId="9"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24" fillId="6" borderId="1" xfId="0" applyFont="1" applyFill="1" applyBorder="1" applyAlignment="1">
      <alignment horizontal="center" vertical="center" wrapText="1"/>
    </xf>
    <xf numFmtId="0" fontId="5" fillId="4" borderId="1" xfId="0" applyFont="1" applyFill="1" applyBorder="1" applyAlignment="1">
      <alignment horizontal="center" vertical="center"/>
    </xf>
    <xf numFmtId="0" fontId="13" fillId="5" borderId="1" xfId="0" applyFont="1" applyFill="1" applyBorder="1" applyAlignment="1">
      <alignment horizontal="center" vertical="center" wrapText="1"/>
    </xf>
    <xf numFmtId="0" fontId="13" fillId="4"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9" xfId="0" applyFont="1" applyFill="1" applyBorder="1" applyAlignment="1">
      <alignment horizontal="center" vertical="center" wrapText="1"/>
    </xf>
    <xf numFmtId="0" fontId="13" fillId="5" borderId="3" xfId="0" applyFont="1" applyFill="1" applyBorder="1" applyAlignment="1">
      <alignment horizontal="center" vertical="center" wrapText="1"/>
    </xf>
    <xf numFmtId="0" fontId="5" fillId="7" borderId="3" xfId="0" applyFont="1" applyFill="1" applyBorder="1" applyAlignment="1">
      <alignment horizontal="center" vertical="center" wrapText="1"/>
    </xf>
    <xf numFmtId="0" fontId="3" fillId="0" borderId="1" xfId="0" applyFont="1" applyFill="1" applyBorder="1" applyAlignment="1">
      <alignment horizontal="center" vertical="center"/>
    </xf>
  </cellXfs>
  <cellStyles count="6">
    <cellStyle name="Normal" xfId="0" builtinId="0"/>
    <cellStyle name="Normal 2" xfId="1"/>
    <cellStyle name="Normal 2 2" xfId="5"/>
    <cellStyle name="Normal 3" xfId="3"/>
    <cellStyle name="Normal_Matriz de Riesgos Servidores-v2" xfId="2"/>
    <cellStyle name="Percent 2" xfId="4"/>
  </cellStyles>
  <dxfs count="963">
    <dxf>
      <font>
        <color rgb="FF9C0006"/>
      </font>
      <fill>
        <patternFill>
          <bgColor rgb="FFFFC7CE"/>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ont>
        <color rgb="FF9C0006"/>
      </font>
      <fill>
        <patternFill>
          <bgColor rgb="FFFFC7CE"/>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ont>
        <color rgb="FF9C0006"/>
      </font>
      <fill>
        <patternFill>
          <bgColor rgb="FFFFC7CE"/>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
      <fill>
        <patternFill>
          <bgColor rgb="FF00B050"/>
        </patternFill>
      </fill>
    </dxf>
    <dxf>
      <fill>
        <patternFill>
          <bgColor rgb="FFFFFF00"/>
        </patternFill>
      </fill>
    </dxf>
    <dxf>
      <fill>
        <patternFill>
          <bgColor theme="9" tint="-0.24994659260841701"/>
        </patternFill>
      </fill>
    </dxf>
    <dxf>
      <font>
        <color theme="0"/>
      </font>
      <numFmt numFmtId="30" formatCode="@"/>
      <fill>
        <patternFill>
          <bgColor rgb="FFC00000"/>
        </patternFill>
      </fill>
    </dxf>
    <dxf>
      <fill>
        <patternFill>
          <bgColor theme="0"/>
        </patternFill>
      </fill>
    </dxf>
  </dxfs>
  <tableStyles count="0" defaultTableStyle="TableStyleMedium2" defaultPivotStyle="PivotStyleLight16"/>
  <colors>
    <mruColors>
      <color rgb="FFFEF6F0"/>
      <color rgb="FFE1A8A7"/>
      <color rgb="FFBF4845"/>
      <color rgb="FFC45754"/>
      <color rgb="FF00CC5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7" Type="http://schemas.openxmlformats.org/officeDocument/2006/relationships/image" Target="../media/image10.png"/><Relationship Id="rId2" Type="http://schemas.openxmlformats.org/officeDocument/2006/relationships/image" Target="../media/image5.png"/><Relationship Id="rId1" Type="http://schemas.openxmlformats.org/officeDocument/2006/relationships/image" Target="../media/image4.png"/><Relationship Id="rId6" Type="http://schemas.openxmlformats.org/officeDocument/2006/relationships/image" Target="../media/image9.png"/><Relationship Id="rId5" Type="http://schemas.openxmlformats.org/officeDocument/2006/relationships/image" Target="../media/image8.png"/><Relationship Id="rId4" Type="http://schemas.openxmlformats.org/officeDocument/2006/relationships/image" Target="../media/image7.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52</xdr:col>
      <xdr:colOff>23812</xdr:colOff>
      <xdr:row>62</xdr:row>
      <xdr:rowOff>476250</xdr:rowOff>
    </xdr:from>
    <xdr:ext cx="2571749" cy="595312"/>
    <mc:AlternateContent xmlns:mc="http://schemas.openxmlformats.org/markup-compatibility/2006" xmlns:a14="http://schemas.microsoft.com/office/drawing/2010/main">
      <mc:Choice Requires="a14">
        <xdr:sp macro="" textlink="">
          <xdr:nvSpPr>
            <xdr:cNvPr id="2" name="CuadroTexto 1">
              <a:extLst>
                <a:ext uri="{FF2B5EF4-FFF2-40B4-BE49-F238E27FC236}">
                  <a16:creationId xmlns="" xmlns:a16="http://schemas.microsoft.com/office/drawing/2014/main" id="{00000000-0008-0000-0000-000002000000}"/>
                </a:ext>
              </a:extLst>
            </xdr:cNvPr>
            <xdr:cNvSpPr txBox="1"/>
          </xdr:nvSpPr>
          <xdr:spPr>
            <a:xfrm>
              <a:off x="53018531" y="55721250"/>
              <a:ext cx="2571749" cy="5953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14:m>
                <m:oMathPara xmlns:m="http://schemas.openxmlformats.org/officeDocument/2006/math">
                  <m:oMathParaPr>
                    <m:jc m:val="centerGroup"/>
                  </m:oMathParaPr>
                  <m:oMath xmlns:m="http://schemas.openxmlformats.org/officeDocument/2006/math">
                    <m:f>
                      <m:fPr>
                        <m:ctrlPr>
                          <a:rPr lang="es-CO" sz="1100" i="1">
                            <a:latin typeface="Cambria Math"/>
                          </a:rPr>
                        </m:ctrlPr>
                      </m:fPr>
                      <m:num>
                        <m:r>
                          <a:rPr lang="es-CO" sz="1100" b="0" i="1">
                            <a:latin typeface="Cambria Math" panose="02040503050406030204" pitchFamily="18" charset="0"/>
                          </a:rPr>
                          <m:t>𝑁</m:t>
                        </m:r>
                        <m:r>
                          <a:rPr lang="es-CO" sz="1100" b="0" i="1">
                            <a:latin typeface="Cambria Math" panose="02040503050406030204" pitchFamily="18" charset="0"/>
                          </a:rPr>
                          <m:t>ú</m:t>
                        </m:r>
                        <m:r>
                          <a:rPr lang="es-CO" sz="1100" b="0" i="1">
                            <a:latin typeface="Cambria Math" panose="02040503050406030204" pitchFamily="18" charset="0"/>
                          </a:rPr>
                          <m:t>𝑚𝑒𝑟𝑜</m:t>
                        </m:r>
                        <m:r>
                          <a:rPr lang="es-CO" sz="1100" b="0" i="1">
                            <a:latin typeface="Cambria Math" panose="02040503050406030204" pitchFamily="18" charset="0"/>
                          </a:rPr>
                          <m:t> </m:t>
                        </m:r>
                        <m:r>
                          <a:rPr lang="es-CO" sz="1100" b="0" i="1">
                            <a:latin typeface="Cambria Math" panose="02040503050406030204" pitchFamily="18" charset="0"/>
                          </a:rPr>
                          <m:t>𝑑𝑒</m:t>
                        </m:r>
                        <m:r>
                          <a:rPr lang="es-CO" sz="1100" b="0" i="1">
                            <a:latin typeface="Cambria Math" panose="02040503050406030204" pitchFamily="18" charset="0"/>
                          </a:rPr>
                          <m:t> </m:t>
                        </m:r>
                        <m:r>
                          <a:rPr lang="es-CO" sz="1100" b="0" i="1">
                            <a:latin typeface="Cambria Math" panose="02040503050406030204" pitchFamily="18" charset="0"/>
                          </a:rPr>
                          <m:t>𝑙𝑙𝑎𝑚𝑎𝑑𝑎𝑠</m:t>
                        </m:r>
                        <m:r>
                          <a:rPr lang="es-CO" sz="1100" b="0" i="1">
                            <a:latin typeface="Cambria Math" panose="02040503050406030204" pitchFamily="18" charset="0"/>
                          </a:rPr>
                          <m:t> </m:t>
                        </m:r>
                        <m:r>
                          <a:rPr lang="es-CO" sz="1100" b="0" i="1">
                            <a:latin typeface="Cambria Math" panose="02040503050406030204" pitchFamily="18" charset="0"/>
                          </a:rPr>
                          <m:t>𝑒𝑥𝑖𝑡𝑜𝑠𝑎𝑠</m:t>
                        </m:r>
                        <m:r>
                          <a:rPr lang="es-CO" sz="1100" b="0" i="1">
                            <a:latin typeface="Cambria Math" panose="02040503050406030204" pitchFamily="18" charset="0"/>
                          </a:rPr>
                          <m:t> </m:t>
                        </m:r>
                        <m:r>
                          <a:rPr lang="es-CO" sz="1100" b="0" i="1">
                            <a:latin typeface="Cambria Math" panose="02040503050406030204" pitchFamily="18" charset="0"/>
                          </a:rPr>
                          <m:t>𝐹𝑅𝑇𝑠</m:t>
                        </m:r>
                      </m:num>
                      <m:den>
                        <m:r>
                          <a:rPr lang="es-CO" sz="1100" b="0" i="1">
                            <a:latin typeface="Cambria Math" panose="02040503050406030204" pitchFamily="18" charset="0"/>
                          </a:rPr>
                          <m:t>𝑁</m:t>
                        </m:r>
                        <m:r>
                          <a:rPr lang="es-CO" sz="1100" b="0" i="1">
                            <a:latin typeface="Cambria Math" panose="02040503050406030204" pitchFamily="18" charset="0"/>
                          </a:rPr>
                          <m:t>ú</m:t>
                        </m:r>
                        <m:r>
                          <a:rPr lang="es-CO" sz="1100" b="0" i="1">
                            <a:latin typeface="Cambria Math" panose="02040503050406030204" pitchFamily="18" charset="0"/>
                          </a:rPr>
                          <m:t>𝑚𝑒𝑟𝑜</m:t>
                        </m:r>
                        <m:r>
                          <a:rPr lang="es-CO" sz="1100" b="0" i="1">
                            <a:latin typeface="Cambria Math" panose="02040503050406030204" pitchFamily="18" charset="0"/>
                          </a:rPr>
                          <m:t> </m:t>
                        </m:r>
                        <m:r>
                          <a:rPr lang="es-CO" sz="1100" b="0" i="1">
                            <a:latin typeface="Cambria Math" panose="02040503050406030204" pitchFamily="18" charset="0"/>
                          </a:rPr>
                          <m:t>𝑑𝑒</m:t>
                        </m:r>
                        <m:r>
                          <a:rPr lang="es-CO" sz="1100" b="0" i="1">
                            <a:latin typeface="Cambria Math" panose="02040503050406030204" pitchFamily="18" charset="0"/>
                          </a:rPr>
                          <m:t>  </m:t>
                        </m:r>
                        <m:r>
                          <a:rPr lang="es-CO" sz="1100" b="0" i="1">
                            <a:latin typeface="Cambria Math" panose="02040503050406030204" pitchFamily="18" charset="0"/>
                          </a:rPr>
                          <m:t>𝑙𝑙𝑎𝑚𝑎𝑑𝑎𝑠</m:t>
                        </m:r>
                        <m:r>
                          <a:rPr lang="es-CO" sz="1100" b="0" i="1">
                            <a:latin typeface="Cambria Math" panose="02040503050406030204" pitchFamily="18" charset="0"/>
                          </a:rPr>
                          <m:t> </m:t>
                        </m:r>
                        <m:r>
                          <a:rPr lang="es-CO" sz="1100" b="0" i="1">
                            <a:latin typeface="Cambria Math" panose="02040503050406030204" pitchFamily="18" charset="0"/>
                          </a:rPr>
                          <m:t>𝑟𝑒𝑎𝑙𝑖𝑧𝑎𝑑𝑎𝑠</m:t>
                        </m:r>
                        <m:r>
                          <a:rPr lang="es-CO" sz="1100" b="0" i="1">
                            <a:latin typeface="Cambria Math" panose="02040503050406030204" pitchFamily="18" charset="0"/>
                          </a:rPr>
                          <m:t> </m:t>
                        </m:r>
                        <m:r>
                          <a:rPr lang="es-CO" sz="1100" b="0" i="1">
                            <a:latin typeface="Cambria Math" panose="02040503050406030204" pitchFamily="18" charset="0"/>
                          </a:rPr>
                          <m:t>𝐹𝑅𝑇𝑠</m:t>
                        </m:r>
                      </m:den>
                    </m:f>
                  </m:oMath>
                </m:oMathPara>
              </a14:m>
              <a:endParaRPr lang="es-CO" sz="1100"/>
            </a:p>
          </xdr:txBody>
        </xdr:sp>
      </mc:Choice>
      <mc:Fallback xmlns="">
        <xdr:sp macro="" textlink="">
          <xdr:nvSpPr>
            <xdr:cNvPr id="2" name="CuadroTexto 1"/>
            <xdr:cNvSpPr txBox="1"/>
          </xdr:nvSpPr>
          <xdr:spPr>
            <a:xfrm>
              <a:off x="53018531" y="55721250"/>
              <a:ext cx="2571749" cy="59531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lIns="0" tIns="0" rIns="0" bIns="0" rtlCol="0" anchor="t">
              <a:noAutofit/>
            </a:bodyPr>
            <a:lstStyle/>
            <a:p>
              <a:pPr/>
              <a:r>
                <a:rPr lang="es-CO" sz="1100" i="0">
                  <a:latin typeface="Cambria Math"/>
                </a:rPr>
                <a:t>(</a:t>
              </a:r>
              <a:r>
                <a:rPr lang="es-CO" sz="1100" b="0" i="0">
                  <a:latin typeface="Cambria Math" panose="02040503050406030204" pitchFamily="18" charset="0"/>
                </a:rPr>
                <a:t>𝑁ú𝑚𝑒𝑟𝑜 𝑑𝑒 𝑙𝑙𝑎𝑚𝑎𝑑𝑎𝑠 𝑒𝑥𝑖𝑡𝑜𝑠𝑎𝑠 𝐹𝑅𝑇𝑠</a:t>
              </a:r>
              <a:r>
                <a:rPr lang="es-CO" sz="1100" b="0" i="0">
                  <a:latin typeface="Cambria Math"/>
                </a:rPr>
                <a:t>)/(</a:t>
              </a:r>
              <a:r>
                <a:rPr lang="es-CO" sz="1100" b="0" i="0">
                  <a:latin typeface="Cambria Math" panose="02040503050406030204" pitchFamily="18" charset="0"/>
                </a:rPr>
                <a:t>𝑁ú𝑚𝑒𝑟𝑜 𝑑𝑒  𝑙𝑙𝑎𝑚𝑎𝑑𝑎𝑠 𝑟𝑒𝑎𝑙𝑖𝑧𝑎𝑑𝑎𝑠 𝐹𝑅𝑇𝑠</a:t>
              </a:r>
              <a:r>
                <a:rPr lang="es-CO" sz="1100" b="0" i="0">
                  <a:latin typeface="Cambria Math"/>
                </a:rPr>
                <a:t>)</a:t>
              </a:r>
              <a:endParaRPr lang="es-CO" sz="1100"/>
            </a:p>
          </xdr:txBody>
        </xdr:sp>
      </mc:Fallback>
    </mc:AlternateContent>
    <xdr:clientData/>
  </xdr:oneCellAnchor>
  <xdr:twoCellAnchor editAs="oneCell">
    <xdr:from>
      <xdr:col>0</xdr:col>
      <xdr:colOff>34465</xdr:colOff>
      <xdr:row>0</xdr:row>
      <xdr:rowOff>60159</xdr:rowOff>
    </xdr:from>
    <xdr:to>
      <xdr:col>1</xdr:col>
      <xdr:colOff>2719638</xdr:colOff>
      <xdr:row>2</xdr:row>
      <xdr:rowOff>225591</xdr:rowOff>
    </xdr:to>
    <xdr:pic>
      <xdr:nvPicPr>
        <xdr:cNvPr id="3" name="2 Imagen" descr="Logo_Dispac_Color_VersionPreferida">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34465" y="60159"/>
          <a:ext cx="4439778" cy="741945"/>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222250</xdr:colOff>
      <xdr:row>14</xdr:row>
      <xdr:rowOff>95250</xdr:rowOff>
    </xdr:from>
    <xdr:to>
      <xdr:col>8</xdr:col>
      <xdr:colOff>496924</xdr:colOff>
      <xdr:row>39</xdr:row>
      <xdr:rowOff>72971</xdr:rowOff>
    </xdr:to>
    <xdr:pic>
      <xdr:nvPicPr>
        <xdr:cNvPr id="2" name="1 Imagen">
          <a:extLst>
            <a:ext uri="{FF2B5EF4-FFF2-40B4-BE49-F238E27FC236}">
              <a16:creationId xmlns="" xmlns:a16="http://schemas.microsoft.com/office/drawing/2014/main" id="{00000000-0008-0000-0100-000002000000}"/>
            </a:ext>
          </a:extLst>
        </xdr:cNvPr>
        <xdr:cNvPicPr>
          <a:picLocks noChangeAspect="1"/>
        </xdr:cNvPicPr>
      </xdr:nvPicPr>
      <xdr:blipFill rotWithShape="1">
        <a:blip xmlns:r="http://schemas.openxmlformats.org/officeDocument/2006/relationships" r:embed="rId1"/>
        <a:srcRect l="21369" t="12720" r="19803" b="7025"/>
        <a:stretch/>
      </xdr:blipFill>
      <xdr:spPr>
        <a:xfrm>
          <a:off x="1830917" y="5154083"/>
          <a:ext cx="6180174" cy="4740221"/>
        </a:xfrm>
        <a:prstGeom prst="rect">
          <a:avLst/>
        </a:prstGeom>
      </xdr:spPr>
    </xdr:pic>
    <xdr:clientData/>
  </xdr:twoCellAnchor>
  <xdr:twoCellAnchor editAs="oneCell">
    <xdr:from>
      <xdr:col>9</xdr:col>
      <xdr:colOff>122571</xdr:colOff>
      <xdr:row>14</xdr:row>
      <xdr:rowOff>95253</xdr:rowOff>
    </xdr:from>
    <xdr:to>
      <xdr:col>16</xdr:col>
      <xdr:colOff>59944</xdr:colOff>
      <xdr:row>39</xdr:row>
      <xdr:rowOff>73101</xdr:rowOff>
    </xdr:to>
    <xdr:pic>
      <xdr:nvPicPr>
        <xdr:cNvPr id="3" name="2 Imagen">
          <a:extLst>
            <a:ext uri="{FF2B5EF4-FFF2-40B4-BE49-F238E27FC236}">
              <a16:creationId xmlns="" xmlns:a16="http://schemas.microsoft.com/office/drawing/2014/main" id="{00000000-0008-0000-0100-000003000000}"/>
            </a:ext>
          </a:extLst>
        </xdr:cNvPr>
        <xdr:cNvPicPr>
          <a:picLocks noChangeAspect="1"/>
        </xdr:cNvPicPr>
      </xdr:nvPicPr>
      <xdr:blipFill rotWithShape="1">
        <a:blip xmlns:r="http://schemas.openxmlformats.org/officeDocument/2006/relationships" r:embed="rId2"/>
        <a:srcRect l="22730" t="12720" r="19804" b="8086"/>
        <a:stretch/>
      </xdr:blipFill>
      <xdr:spPr>
        <a:xfrm>
          <a:off x="8398738" y="5154086"/>
          <a:ext cx="6118039" cy="4740348"/>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412750</xdr:colOff>
      <xdr:row>12</xdr:row>
      <xdr:rowOff>116417</xdr:rowOff>
    </xdr:from>
    <xdr:to>
      <xdr:col>6</xdr:col>
      <xdr:colOff>147674</xdr:colOff>
      <xdr:row>37</xdr:row>
      <xdr:rowOff>94138</xdr:rowOff>
    </xdr:to>
    <xdr:pic>
      <xdr:nvPicPr>
        <xdr:cNvPr id="2" name="1 Imagen">
          <a:extLst>
            <a:ext uri="{FF2B5EF4-FFF2-40B4-BE49-F238E27FC236}">
              <a16:creationId xmlns="" xmlns:a16="http://schemas.microsoft.com/office/drawing/2014/main" id="{00000000-0008-0000-0200-000002000000}"/>
            </a:ext>
          </a:extLst>
        </xdr:cNvPr>
        <xdr:cNvPicPr>
          <a:picLocks noChangeAspect="1"/>
        </xdr:cNvPicPr>
      </xdr:nvPicPr>
      <xdr:blipFill rotWithShape="1">
        <a:blip xmlns:r="http://schemas.openxmlformats.org/officeDocument/2006/relationships" r:embed="rId1"/>
        <a:srcRect l="21369" t="12720" r="19803" b="7025"/>
        <a:stretch/>
      </xdr:blipFill>
      <xdr:spPr>
        <a:xfrm>
          <a:off x="412750" y="4572000"/>
          <a:ext cx="6180174" cy="4740221"/>
        </a:xfrm>
        <a:prstGeom prst="rect">
          <a:avLst/>
        </a:prstGeom>
      </xdr:spPr>
    </xdr:pic>
    <xdr:clientData/>
  </xdr:twoCellAnchor>
  <xdr:twoCellAnchor editAs="oneCell">
    <xdr:from>
      <xdr:col>7</xdr:col>
      <xdr:colOff>270738</xdr:colOff>
      <xdr:row>12</xdr:row>
      <xdr:rowOff>116420</xdr:rowOff>
    </xdr:from>
    <xdr:to>
      <xdr:col>15</xdr:col>
      <xdr:colOff>250443</xdr:colOff>
      <xdr:row>37</xdr:row>
      <xdr:rowOff>94268</xdr:rowOff>
    </xdr:to>
    <xdr:pic>
      <xdr:nvPicPr>
        <xdr:cNvPr id="3" name="2 Imagen">
          <a:extLst>
            <a:ext uri="{FF2B5EF4-FFF2-40B4-BE49-F238E27FC236}">
              <a16:creationId xmlns="" xmlns:a16="http://schemas.microsoft.com/office/drawing/2014/main" id="{00000000-0008-0000-0200-000003000000}"/>
            </a:ext>
          </a:extLst>
        </xdr:cNvPr>
        <xdr:cNvPicPr>
          <a:picLocks noChangeAspect="1"/>
        </xdr:cNvPicPr>
      </xdr:nvPicPr>
      <xdr:blipFill rotWithShape="1">
        <a:blip xmlns:r="http://schemas.openxmlformats.org/officeDocument/2006/relationships" r:embed="rId2"/>
        <a:srcRect l="22730" t="12720" r="19804" b="8086"/>
        <a:stretch/>
      </xdr:blipFill>
      <xdr:spPr>
        <a:xfrm>
          <a:off x="6980571" y="4572003"/>
          <a:ext cx="6118039" cy="4740348"/>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12</xdr:row>
      <xdr:rowOff>1</xdr:rowOff>
    </xdr:from>
    <xdr:to>
      <xdr:col>16</xdr:col>
      <xdr:colOff>566405</xdr:colOff>
      <xdr:row>33</xdr:row>
      <xdr:rowOff>531628</xdr:rowOff>
    </xdr:to>
    <xdr:sp macro="" textlink="">
      <xdr:nvSpPr>
        <xdr:cNvPr id="2" name="1 CuadroTexto">
          <a:extLst>
            <a:ext uri="{FF2B5EF4-FFF2-40B4-BE49-F238E27FC236}">
              <a16:creationId xmlns="" xmlns:a16="http://schemas.microsoft.com/office/drawing/2014/main" id="{00000000-0008-0000-0300-000002000000}"/>
            </a:ext>
          </a:extLst>
        </xdr:cNvPr>
        <xdr:cNvSpPr txBox="1"/>
      </xdr:nvSpPr>
      <xdr:spPr>
        <a:xfrm>
          <a:off x="16480465" y="4673896"/>
          <a:ext cx="7610475" cy="10355668"/>
        </a:xfrm>
        <a:prstGeom prst="rect">
          <a:avLst/>
        </a:prstGeom>
        <a:solidFill>
          <a:schemeClr val="lt1"/>
        </a:solidFill>
        <a:ln w="9525" cmpd="sng">
          <a:solidFill>
            <a:schemeClr val="lt1">
              <a:shade val="50000"/>
            </a:schemeClr>
          </a:solidFill>
        </a:ln>
        <a:effectLst>
          <a:outerShdw blurRad="50800" dist="38100" dir="2700000" algn="tl" rotWithShape="0">
            <a:prstClr val="black">
              <a:alpha val="40000"/>
            </a:prstClr>
          </a:outerShdw>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s-MX" sz="1100">
              <a:solidFill>
                <a:schemeClr val="dk1"/>
              </a:solidFill>
              <a:effectLst/>
              <a:latin typeface="+mn-lt"/>
              <a:ea typeface="+mn-ea"/>
              <a:cs typeface="+mn-cs"/>
            </a:rPr>
            <a:t> </a:t>
          </a:r>
        </a:p>
        <a:p>
          <a:r>
            <a:rPr lang="es-MX" sz="1100">
              <a:solidFill>
                <a:schemeClr val="dk1"/>
              </a:solidFill>
              <a:effectLst/>
              <a:latin typeface="+mn-lt"/>
              <a:ea typeface="+mn-ea"/>
              <a:cs typeface="+mn-cs"/>
            </a:rPr>
            <a:t>Gestión del Riesgo de Corrupción - Mapa de Riesgos de Corrupción: Herramienta que le permite a la entidad identificar, analizar y controlar los posibles hechos generadores de corrupción, tanto internos como externos. A partir de la determinación de los riesgos de posibles actos de corrupción, causas y sus consecuencias se establecen las medidas orientadas a controlarlos.</a:t>
          </a:r>
        </a:p>
        <a:p>
          <a:r>
            <a:rPr lang="es-MX" sz="1100">
              <a:solidFill>
                <a:schemeClr val="dk1"/>
              </a:solidFill>
              <a:effectLst/>
              <a:latin typeface="+mn-lt"/>
              <a:ea typeface="+mn-ea"/>
              <a:cs typeface="+mn-cs"/>
            </a:rPr>
            <a:t> </a:t>
          </a:r>
        </a:p>
        <a:p>
          <a:r>
            <a:rPr lang="es-MX" sz="1100">
              <a:solidFill>
                <a:schemeClr val="dk1"/>
              </a:solidFill>
              <a:effectLst/>
              <a:latin typeface="+mn-lt"/>
              <a:ea typeface="+mn-ea"/>
              <a:cs typeface="+mn-cs"/>
            </a:rPr>
            <a:t>Con el fin de facilitar la identificación de riesgos de corrupción y de evitar que se presenten confusiones entre un riesgo de gestión y uno de corrupción, se </a:t>
          </a:r>
          <a:r>
            <a:rPr lang="es-MX" sz="1100" i="1">
              <a:solidFill>
                <a:schemeClr val="dk1"/>
              </a:solidFill>
              <a:effectLst/>
              <a:latin typeface="+mn-lt"/>
              <a:ea typeface="+mn-ea"/>
              <a:cs typeface="+mn-cs"/>
            </a:rPr>
            <a:t>sugiere </a:t>
          </a:r>
          <a:r>
            <a:rPr lang="es-MX" sz="1100">
              <a:solidFill>
                <a:schemeClr val="dk1"/>
              </a:solidFill>
              <a:effectLst/>
              <a:latin typeface="+mn-lt"/>
              <a:ea typeface="+mn-ea"/>
              <a:cs typeface="+mn-cs"/>
            </a:rPr>
            <a:t>la utilización de la </a:t>
          </a:r>
          <a:r>
            <a:rPr lang="es-MX" sz="1100" i="1">
              <a:solidFill>
                <a:schemeClr val="dk1"/>
              </a:solidFill>
              <a:effectLst/>
              <a:latin typeface="+mn-lt"/>
              <a:ea typeface="+mn-ea"/>
              <a:cs typeface="+mn-cs"/>
            </a:rPr>
            <a:t>Matriz de definición de riesgo de corrupción</a:t>
          </a:r>
          <a:r>
            <a:rPr lang="es-MX" sz="1100">
              <a:solidFill>
                <a:schemeClr val="dk1"/>
              </a:solidFill>
              <a:effectLst/>
              <a:latin typeface="+mn-lt"/>
              <a:ea typeface="+mn-ea"/>
              <a:cs typeface="+mn-cs"/>
            </a:rPr>
            <a:t>, que incorpora cada uno de los componentes de su definición.</a:t>
          </a:r>
        </a:p>
        <a:p>
          <a:r>
            <a:rPr lang="es-MX" sz="1100">
              <a:solidFill>
                <a:schemeClr val="dk1"/>
              </a:solidFill>
              <a:effectLst/>
              <a:latin typeface="+mn-lt"/>
              <a:ea typeface="+mn-ea"/>
              <a:cs typeface="+mn-cs"/>
            </a:rPr>
            <a:t>Si en la descripción del riesgo, las casillas son contestadas todas afirmativamente, se trata de un riesgo de corrupción.</a:t>
          </a:r>
        </a:p>
        <a:p>
          <a:endParaRPr lang="es-MX" sz="1100">
            <a:solidFill>
              <a:schemeClr val="dk1"/>
            </a:solidFill>
            <a:effectLst/>
            <a:latin typeface="+mn-lt"/>
            <a:ea typeface="+mn-ea"/>
            <a:cs typeface="+mn-cs"/>
          </a:endParaRPr>
        </a:p>
        <a:p>
          <a:r>
            <a:rPr lang="es-MX" sz="1100" b="1">
              <a:solidFill>
                <a:schemeClr val="dk1"/>
              </a:solidFill>
              <a:effectLst/>
              <a:latin typeface="+mn-lt"/>
              <a:ea typeface="+mn-ea"/>
              <a:cs typeface="+mn-cs"/>
            </a:rPr>
            <a:t>4.1. Ejemplos de conductas riesgosas:</a:t>
          </a:r>
          <a:endParaRPr lang="es-MX" sz="1100">
            <a:solidFill>
              <a:schemeClr val="dk1"/>
            </a:solidFill>
            <a:effectLst/>
            <a:latin typeface="+mn-lt"/>
            <a:ea typeface="+mn-ea"/>
            <a:cs typeface="+mn-cs"/>
          </a:endParaRPr>
        </a:p>
        <a:p>
          <a:r>
            <a:rPr lang="es-MX" sz="1100" b="1">
              <a:solidFill>
                <a:schemeClr val="dk1"/>
              </a:solidFill>
              <a:effectLst/>
              <a:latin typeface="+mn-lt"/>
              <a:ea typeface="+mn-ea"/>
              <a:cs typeface="+mn-cs"/>
            </a:rPr>
            <a:t> </a:t>
          </a:r>
          <a:endParaRPr lang="es-MX" sz="1100">
            <a:solidFill>
              <a:schemeClr val="dk1"/>
            </a:solidFill>
            <a:effectLst/>
            <a:latin typeface="+mn-lt"/>
            <a:ea typeface="+mn-ea"/>
            <a:cs typeface="+mn-cs"/>
          </a:endParaRPr>
        </a:p>
        <a:p>
          <a:r>
            <a:rPr lang="es-MX" sz="1100" b="1">
              <a:solidFill>
                <a:schemeClr val="dk1"/>
              </a:solidFill>
              <a:effectLst/>
              <a:latin typeface="+mn-lt"/>
              <a:ea typeface="+mn-ea"/>
              <a:cs typeface="+mn-cs"/>
            </a:rPr>
            <a:t>4.1.1. Asociadas a conductas penales.</a:t>
          </a:r>
          <a:endParaRPr lang="es-MX" sz="1100">
            <a:solidFill>
              <a:schemeClr val="dk1"/>
            </a:solidFill>
            <a:effectLst/>
            <a:latin typeface="+mn-lt"/>
            <a:ea typeface="+mn-ea"/>
            <a:cs typeface="+mn-cs"/>
          </a:endParaRPr>
        </a:p>
        <a:p>
          <a:r>
            <a:rPr lang="es-MX" sz="1100">
              <a:solidFill>
                <a:schemeClr val="dk1"/>
              </a:solidFill>
              <a:effectLst/>
              <a:latin typeface="+mn-lt"/>
              <a:ea typeface="+mn-ea"/>
              <a:cs typeface="+mn-cs"/>
            </a:rPr>
            <a:t>El Código Penal colombiano en el título XV (artículo 397 al 434) consagra los delitos contra la administración pública. A partir de su definición, es necesario que la entidad analice la posibilidad de ocurrencia de los delitos: </a:t>
          </a:r>
          <a:r>
            <a:rPr lang="es-MX" sz="1100" b="0" i="1">
              <a:solidFill>
                <a:schemeClr val="dk1"/>
              </a:solidFill>
              <a:effectLst/>
              <a:latin typeface="+mn-lt"/>
              <a:ea typeface="+mn-ea"/>
              <a:cs typeface="+mn-cs"/>
            </a:rPr>
            <a:t>Peculado por apropiación, Peculado por uso, Peculado por aplicación oficial diferente, Peculado culposo. De la celebración indebida de contratos (Violación del régimen legal o constitucional de inhabilidades e incompatibilidades, Interés indebido en la celebración de contratos, Contrato sin cumplimiento de requisitos legales). Tráfico de influencias de servidor público, Enriquecimiento ilícito, Prevaricato por acción, Revelación de secreto, Utilización indebida de información oficial privilegiada, Asesoramiento y otras actuaciones ilegales</a:t>
          </a:r>
          <a:r>
            <a:rPr lang="es-MX" sz="1100" b="0" i="0">
              <a:solidFill>
                <a:schemeClr val="dk1"/>
              </a:solidFill>
              <a:effectLst/>
              <a:latin typeface="+mn-lt"/>
              <a:ea typeface="+mn-ea"/>
              <a:cs typeface="+mn-cs"/>
            </a:rPr>
            <a:t>, </a:t>
          </a:r>
          <a:r>
            <a:rPr lang="es-MX" sz="1100" b="0" i="1">
              <a:solidFill>
                <a:schemeClr val="dk1"/>
              </a:solidFill>
              <a:effectLst/>
              <a:latin typeface="+mn-lt"/>
              <a:ea typeface="+mn-ea"/>
              <a:cs typeface="+mn-cs"/>
            </a:rPr>
            <a:t>Intervención en política, Utilización indebida de información obtenida en el ejercicio de función pública, </a:t>
          </a:r>
          <a:r>
            <a:rPr lang="es-MX" sz="1100" b="0" i="0">
              <a:solidFill>
                <a:schemeClr val="dk1"/>
              </a:solidFill>
              <a:effectLst/>
              <a:latin typeface="+mn-lt"/>
              <a:ea typeface="+mn-ea"/>
              <a:cs typeface="+mn-cs"/>
            </a:rPr>
            <a:t> </a:t>
          </a:r>
          <a:r>
            <a:rPr lang="es-MX" sz="1100" b="0" i="1">
              <a:solidFill>
                <a:schemeClr val="dk1"/>
              </a:solidFill>
              <a:effectLst/>
              <a:latin typeface="+mn-lt"/>
              <a:ea typeface="+mn-ea"/>
              <a:cs typeface="+mn-cs"/>
            </a:rPr>
            <a:t> </a:t>
          </a:r>
          <a:endParaRPr lang="es-MX" sz="1100">
            <a:solidFill>
              <a:schemeClr val="dk1"/>
            </a:solidFill>
            <a:effectLst/>
            <a:latin typeface="+mn-lt"/>
            <a:ea typeface="+mn-ea"/>
            <a:cs typeface="+mn-cs"/>
          </a:endParaRPr>
        </a:p>
        <a:p>
          <a:endParaRPr lang="es-MX" sz="1100">
            <a:solidFill>
              <a:schemeClr val="dk1"/>
            </a:solidFill>
            <a:effectLst/>
            <a:latin typeface="+mn-lt"/>
            <a:ea typeface="+mn-ea"/>
            <a:cs typeface="+mn-cs"/>
          </a:endParaRPr>
        </a:p>
        <a:p>
          <a:r>
            <a:rPr lang="es-MX" sz="1100" b="1">
              <a:solidFill>
                <a:schemeClr val="dk1"/>
              </a:solidFill>
              <a:effectLst/>
              <a:latin typeface="+mn-lt"/>
              <a:ea typeface="+mn-ea"/>
              <a:cs typeface="+mn-cs"/>
            </a:rPr>
            <a:t>4.1.2. Asociadas a conductas disciplinarias.</a:t>
          </a:r>
          <a:endParaRPr lang="es-MX" sz="1100">
            <a:solidFill>
              <a:schemeClr val="dk1"/>
            </a:solidFill>
            <a:effectLst/>
            <a:latin typeface="+mn-lt"/>
            <a:ea typeface="+mn-ea"/>
            <a:cs typeface="+mn-cs"/>
          </a:endParaRPr>
        </a:p>
        <a:p>
          <a:r>
            <a:rPr lang="es-MX" sz="1100">
              <a:solidFill>
                <a:schemeClr val="dk1"/>
              </a:solidFill>
              <a:effectLst/>
              <a:latin typeface="+mn-lt"/>
              <a:ea typeface="+mn-ea"/>
              <a:cs typeface="+mn-cs"/>
            </a:rPr>
            <a:t>El Código Disciplinario (Ley 734 de 2002) en los artículos 35, 48 y 50 consagra las prohibiciones, las faltas gravísimas y las faltas graves y leves. A continuación se plasman algunas de las prohibiciones (art 35: </a:t>
          </a:r>
          <a:r>
            <a:rPr lang="es-MX" sz="1100" b="1">
              <a:solidFill>
                <a:schemeClr val="dk1"/>
              </a:solidFill>
              <a:effectLst/>
              <a:latin typeface="+mn-lt"/>
              <a:ea typeface="+mn-ea"/>
              <a:cs typeface="+mn-cs"/>
            </a:rPr>
            <a:t>prohibiciones</a:t>
          </a:r>
          <a:r>
            <a:rPr lang="es-MX" sz="1100">
              <a:solidFill>
                <a:schemeClr val="dk1"/>
              </a:solidFill>
              <a:effectLst/>
              <a:latin typeface="+mn-lt"/>
              <a:ea typeface="+mn-ea"/>
              <a:cs typeface="+mn-cs"/>
            </a:rPr>
            <a:t>), faltas gravísimas (art. 48: </a:t>
          </a:r>
          <a:r>
            <a:rPr lang="es-MX" sz="1100" b="1" i="0">
              <a:solidFill>
                <a:schemeClr val="dk1"/>
              </a:solidFill>
              <a:effectLst/>
              <a:latin typeface="+mn-lt"/>
              <a:ea typeface="+mn-ea"/>
              <a:cs typeface="+mn-cs"/>
            </a:rPr>
            <a:t> </a:t>
          </a:r>
          <a:r>
            <a:rPr lang="es-MX" sz="1100" b="1" i="1">
              <a:solidFill>
                <a:schemeClr val="dk1"/>
              </a:solidFill>
              <a:effectLst/>
              <a:latin typeface="+mn-lt"/>
              <a:ea typeface="+mn-ea"/>
              <a:cs typeface="+mn-cs"/>
            </a:rPr>
            <a:t>Faltas gravísimas</a:t>
          </a:r>
          <a:r>
            <a:rPr lang="es-MX" sz="1100">
              <a:solidFill>
                <a:schemeClr val="dk1"/>
              </a:solidFill>
              <a:effectLst/>
              <a:latin typeface="+mn-lt"/>
              <a:ea typeface="+mn-ea"/>
              <a:cs typeface="+mn-cs"/>
            </a:rPr>
            <a:t>) y graves y leves (art 50: </a:t>
          </a:r>
          <a:r>
            <a:rPr lang="es-MX" sz="1100" b="1" i="1">
              <a:solidFill>
                <a:schemeClr val="dk1"/>
              </a:solidFill>
              <a:effectLst/>
              <a:latin typeface="+mn-lt"/>
              <a:ea typeface="+mn-ea"/>
              <a:cs typeface="+mn-cs"/>
            </a:rPr>
            <a:t>Faltas graves y leves</a:t>
          </a:r>
          <a:r>
            <a:rPr lang="es-MX" sz="1100">
              <a:solidFill>
                <a:schemeClr val="dk1"/>
              </a:solidFill>
              <a:effectLst/>
              <a:latin typeface="+mn-lt"/>
              <a:ea typeface="+mn-ea"/>
              <a:cs typeface="+mn-cs"/>
            </a:rPr>
            <a:t>). Corresponde a la entidad determinar la posibilidad de su ocurrencia: </a:t>
          </a:r>
        </a:p>
        <a:p>
          <a:endParaRPr lang="es-MX" sz="1100">
            <a:solidFill>
              <a:schemeClr val="dk1"/>
            </a:solidFill>
            <a:effectLst/>
            <a:latin typeface="+mn-lt"/>
            <a:ea typeface="+mn-ea"/>
            <a:cs typeface="+mn-cs"/>
          </a:endParaRPr>
        </a:p>
        <a:p>
          <a:r>
            <a:rPr lang="es-MX" sz="1100" b="1">
              <a:solidFill>
                <a:schemeClr val="dk1"/>
              </a:solidFill>
              <a:effectLst/>
              <a:latin typeface="+mn-lt"/>
              <a:ea typeface="+mn-ea"/>
              <a:cs typeface="+mn-cs"/>
            </a:rPr>
            <a:t>4.1.3. Asociadas a conductas fiscales.</a:t>
          </a:r>
          <a:endParaRPr lang="es-MX" sz="1100">
            <a:solidFill>
              <a:schemeClr val="dk1"/>
            </a:solidFill>
            <a:effectLst/>
            <a:latin typeface="+mn-lt"/>
            <a:ea typeface="+mn-ea"/>
            <a:cs typeface="+mn-cs"/>
          </a:endParaRPr>
        </a:p>
        <a:p>
          <a:r>
            <a:rPr lang="es-MX" sz="1100">
              <a:solidFill>
                <a:schemeClr val="dk1"/>
              </a:solidFill>
              <a:effectLst/>
              <a:latin typeface="+mn-lt"/>
              <a:ea typeface="+mn-ea"/>
              <a:cs typeface="+mn-cs"/>
            </a:rPr>
            <a:t>Aquellas que generen un detrimento patrimonial, derivadas de las conductas penales, disciplinarias y/o por el mal manejo de los recursos públicos.</a:t>
          </a:r>
        </a:p>
        <a:p>
          <a:endParaRPr lang="es-MX" sz="1100">
            <a:solidFill>
              <a:schemeClr val="dk1"/>
            </a:solidFill>
            <a:effectLst/>
            <a:latin typeface="+mn-lt"/>
            <a:ea typeface="+mn-ea"/>
            <a:cs typeface="+mn-cs"/>
          </a:endParaRPr>
        </a:p>
        <a:p>
          <a:pPr algn="l" rtl="0">
            <a:defRPr sz="1000"/>
          </a:pPr>
          <a:endParaRPr lang="es-CO"/>
        </a:p>
        <a:p>
          <a:pPr algn="l" rtl="0">
            <a:defRPr sz="1000"/>
          </a:pPr>
          <a:endParaRPr lang="es-CO"/>
        </a:p>
      </xdr:txBody>
    </xdr:sp>
    <xdr:clientData/>
  </xdr:twoCellAnchor>
  <xdr:twoCellAnchor editAs="oneCell">
    <xdr:from>
      <xdr:col>10</xdr:col>
      <xdr:colOff>155059</xdr:colOff>
      <xdr:row>21</xdr:row>
      <xdr:rowOff>841744</xdr:rowOff>
    </xdr:from>
    <xdr:to>
      <xdr:col>14</xdr:col>
      <xdr:colOff>590108</xdr:colOff>
      <xdr:row>27</xdr:row>
      <xdr:rowOff>345558</xdr:rowOff>
    </xdr:to>
    <xdr:pic>
      <xdr:nvPicPr>
        <xdr:cNvPr id="3" name="Imagen 10">
          <a:extLst>
            <a:ext uri="{FF2B5EF4-FFF2-40B4-BE49-F238E27FC236}">
              <a16:creationId xmlns="" xmlns:a16="http://schemas.microsoft.com/office/drawing/2014/main" id="{00000000-0008-0000-03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635524" y="9979099"/>
          <a:ext cx="5219700" cy="2571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254740</xdr:colOff>
      <xdr:row>28</xdr:row>
      <xdr:rowOff>166133</xdr:rowOff>
    </xdr:from>
    <xdr:to>
      <xdr:col>14</xdr:col>
      <xdr:colOff>794564</xdr:colOff>
      <xdr:row>33</xdr:row>
      <xdr:rowOff>419985</xdr:rowOff>
    </xdr:to>
    <xdr:pic>
      <xdr:nvPicPr>
        <xdr:cNvPr id="4" name="Imagen 11">
          <a:extLst>
            <a:ext uri="{FF2B5EF4-FFF2-40B4-BE49-F238E27FC236}">
              <a16:creationId xmlns="" xmlns:a16="http://schemas.microsoft.com/office/drawing/2014/main" id="{00000000-0008-0000-0300-00000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6735205" y="12803371"/>
          <a:ext cx="5324475" cy="2114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35</xdr:row>
      <xdr:rowOff>0</xdr:rowOff>
    </xdr:from>
    <xdr:to>
      <xdr:col>14</xdr:col>
      <xdr:colOff>777949</xdr:colOff>
      <xdr:row>45</xdr:row>
      <xdr:rowOff>85061</xdr:rowOff>
    </xdr:to>
    <xdr:pic>
      <xdr:nvPicPr>
        <xdr:cNvPr id="5" name="Imagen 5">
          <a:extLst>
            <a:ext uri="{FF2B5EF4-FFF2-40B4-BE49-F238E27FC236}">
              <a16:creationId xmlns="" xmlns:a16="http://schemas.microsoft.com/office/drawing/2014/main" id="{00000000-0008-0000-0300-000005000000}"/>
            </a:ext>
          </a:extLst>
        </xdr:cNvPr>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16480465" y="15516890"/>
          <a:ext cx="5562600" cy="4648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22152</xdr:colOff>
      <xdr:row>45</xdr:row>
      <xdr:rowOff>232588</xdr:rowOff>
    </xdr:from>
    <xdr:to>
      <xdr:col>14</xdr:col>
      <xdr:colOff>753141</xdr:colOff>
      <xdr:row>49</xdr:row>
      <xdr:rowOff>133411</xdr:rowOff>
    </xdr:to>
    <xdr:pic>
      <xdr:nvPicPr>
        <xdr:cNvPr id="7" name="6 Imagen">
          <a:extLst>
            <a:ext uri="{FF2B5EF4-FFF2-40B4-BE49-F238E27FC236}">
              <a16:creationId xmlns="" xmlns:a16="http://schemas.microsoft.com/office/drawing/2014/main" id="{00000000-0008-0000-0300-000007000000}"/>
            </a:ext>
          </a:extLst>
        </xdr:cNvPr>
        <xdr:cNvPicPr>
          <a:picLocks noChangeAspect="1"/>
        </xdr:cNvPicPr>
      </xdr:nvPicPr>
      <xdr:blipFill rotWithShape="1">
        <a:blip xmlns:r="http://schemas.openxmlformats.org/officeDocument/2006/relationships" r:embed="rId4"/>
        <a:srcRect l="14047" t="28771" r="10949" b="36099"/>
        <a:stretch/>
      </xdr:blipFill>
      <xdr:spPr>
        <a:xfrm>
          <a:off x="16502617" y="20312617"/>
          <a:ext cx="5515640" cy="1595387"/>
        </a:xfrm>
        <a:prstGeom prst="rect">
          <a:avLst/>
        </a:prstGeom>
      </xdr:spPr>
    </xdr:pic>
    <xdr:clientData/>
  </xdr:twoCellAnchor>
  <xdr:twoCellAnchor editAs="oneCell">
    <xdr:from>
      <xdr:col>10</xdr:col>
      <xdr:colOff>55377</xdr:colOff>
      <xdr:row>50</xdr:row>
      <xdr:rowOff>88605</xdr:rowOff>
    </xdr:from>
    <xdr:to>
      <xdr:col>14</xdr:col>
      <xdr:colOff>595201</xdr:colOff>
      <xdr:row>57</xdr:row>
      <xdr:rowOff>140218</xdr:rowOff>
    </xdr:to>
    <xdr:pic>
      <xdr:nvPicPr>
        <xdr:cNvPr id="8" name="Imagen 13">
          <a:extLst>
            <a:ext uri="{FF2B5EF4-FFF2-40B4-BE49-F238E27FC236}">
              <a16:creationId xmlns="" xmlns:a16="http://schemas.microsoft.com/office/drawing/2014/main" id="{00000000-0008-0000-0300-000008000000}"/>
            </a:ext>
          </a:extLst>
        </xdr:cNvPr>
        <xdr:cNvPicPr>
          <a:picLocks noChangeAspect="1" noChangeArrowheads="1"/>
        </xdr:cNvPicPr>
      </xdr:nvPicPr>
      <xdr:blipFill>
        <a:blip xmlns:r="http://schemas.openxmlformats.org/officeDocument/2006/relationships" r:embed="rId5">
          <a:extLst>
            <a:ext uri="{28A0092B-C50C-407E-A947-70E740481C1C}">
              <a14:useLocalDpi xmlns:a14="http://schemas.microsoft.com/office/drawing/2010/main" val="0"/>
            </a:ext>
          </a:extLst>
        </a:blip>
        <a:srcRect/>
        <a:stretch>
          <a:fillRect/>
        </a:stretch>
      </xdr:blipFill>
      <xdr:spPr bwMode="auto">
        <a:xfrm>
          <a:off x="16535842" y="22405902"/>
          <a:ext cx="5324475" cy="31527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42803</xdr:colOff>
      <xdr:row>34</xdr:row>
      <xdr:rowOff>332267</xdr:rowOff>
    </xdr:from>
    <xdr:to>
      <xdr:col>19</xdr:col>
      <xdr:colOff>542703</xdr:colOff>
      <xdr:row>45</xdr:row>
      <xdr:rowOff>276889</xdr:rowOff>
    </xdr:to>
    <xdr:pic>
      <xdr:nvPicPr>
        <xdr:cNvPr id="9" name="8 Imagen">
          <a:extLst>
            <a:ext uri="{FF2B5EF4-FFF2-40B4-BE49-F238E27FC236}">
              <a16:creationId xmlns="" xmlns:a16="http://schemas.microsoft.com/office/drawing/2014/main" id="{00000000-0008-0000-0300-000009000000}"/>
            </a:ext>
          </a:extLst>
        </xdr:cNvPr>
        <xdr:cNvPicPr>
          <a:picLocks noChangeAspect="1"/>
        </xdr:cNvPicPr>
      </xdr:nvPicPr>
      <xdr:blipFill rotWithShape="1">
        <a:blip xmlns:r="http://schemas.openxmlformats.org/officeDocument/2006/relationships" r:embed="rId6"/>
        <a:srcRect l="17452" t="12568" r="14610" b="15808"/>
        <a:stretch/>
      </xdr:blipFill>
      <xdr:spPr>
        <a:xfrm>
          <a:off x="23567338" y="15406133"/>
          <a:ext cx="8352487" cy="4950785"/>
        </a:xfrm>
        <a:prstGeom prst="rect">
          <a:avLst/>
        </a:prstGeom>
      </xdr:spPr>
    </xdr:pic>
    <xdr:clientData/>
  </xdr:twoCellAnchor>
  <xdr:twoCellAnchor editAs="oneCell">
    <xdr:from>
      <xdr:col>16</xdr:col>
      <xdr:colOff>44304</xdr:colOff>
      <xdr:row>46</xdr:row>
      <xdr:rowOff>55378</xdr:rowOff>
    </xdr:from>
    <xdr:to>
      <xdr:col>18</xdr:col>
      <xdr:colOff>1057361</xdr:colOff>
      <xdr:row>57</xdr:row>
      <xdr:rowOff>0</xdr:rowOff>
    </xdr:to>
    <xdr:pic>
      <xdr:nvPicPr>
        <xdr:cNvPr id="10" name="9 Imagen">
          <a:extLst>
            <a:ext uri="{FF2B5EF4-FFF2-40B4-BE49-F238E27FC236}">
              <a16:creationId xmlns="" xmlns:a16="http://schemas.microsoft.com/office/drawing/2014/main" id="{00000000-0008-0000-0300-00000A000000}"/>
            </a:ext>
          </a:extLst>
        </xdr:cNvPr>
        <xdr:cNvPicPr>
          <a:picLocks noChangeAspect="1"/>
        </xdr:cNvPicPr>
      </xdr:nvPicPr>
      <xdr:blipFill rotWithShape="1">
        <a:blip xmlns:r="http://schemas.openxmlformats.org/officeDocument/2006/relationships" r:embed="rId7"/>
        <a:srcRect l="17112" t="14840" r="15377" b="10054"/>
        <a:stretch/>
      </xdr:blipFill>
      <xdr:spPr>
        <a:xfrm>
          <a:off x="23568839" y="20545204"/>
          <a:ext cx="7791313" cy="487325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47623</xdr:colOff>
      <xdr:row>0</xdr:row>
      <xdr:rowOff>35718</xdr:rowOff>
    </xdr:from>
    <xdr:to>
      <xdr:col>2</xdr:col>
      <xdr:colOff>2452686</xdr:colOff>
      <xdr:row>2</xdr:row>
      <xdr:rowOff>226217</xdr:rowOff>
    </xdr:to>
    <xdr:pic>
      <xdr:nvPicPr>
        <xdr:cNvPr id="2" name="1 Imagen" descr="Logo_Dispac_Color_VersionPreferida">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clrChange>
            <a:clrFrom>
              <a:srgbClr val="FCFCFC"/>
            </a:clrFrom>
            <a:clrTo>
              <a:srgbClr val="FCFCFC">
                <a:alpha val="0"/>
              </a:srgbClr>
            </a:clrTo>
          </a:clrChange>
          <a:extLst>
            <a:ext uri="{28A0092B-C50C-407E-A947-70E740481C1C}">
              <a14:useLocalDpi xmlns:a14="http://schemas.microsoft.com/office/drawing/2010/main" val="0"/>
            </a:ext>
          </a:extLst>
        </a:blip>
        <a:srcRect/>
        <a:stretch>
          <a:fillRect/>
        </a:stretch>
      </xdr:blipFill>
      <xdr:spPr bwMode="auto">
        <a:xfrm>
          <a:off x="166686" y="35718"/>
          <a:ext cx="2988469" cy="738187"/>
        </a:xfrm>
        <a:prstGeom prst="rect">
          <a:avLst/>
        </a:prstGeom>
        <a:noFill/>
        <a:ln>
          <a:noFill/>
        </a:ln>
        <a:extLst>
          <a:ext uri="{909E8E84-426E-40DD-AFC4-6F175D3DCCD1}">
            <a14:hiddenFill xmlns:a14="http://schemas.microsoft.com/office/drawing/2010/main">
              <a:solidFill>
                <a:srgbClr val="FCFCFC"/>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AAD76"/>
  <sheetViews>
    <sheetView showGridLines="0" tabSelected="1" topLeftCell="B5" zoomScale="70" zoomScaleNormal="70" workbookViewId="0">
      <pane xSplit="4" ySplit="4" topLeftCell="AG9" activePane="bottomRight" state="frozen"/>
      <selection activeCell="B5" sqref="B5"/>
      <selection pane="topRight" activeCell="F5" sqref="F5"/>
      <selection pane="bottomLeft" activeCell="B9" sqref="B9"/>
      <selection pane="bottomRight" activeCell="E11" sqref="E11:E12"/>
    </sheetView>
  </sheetViews>
  <sheetFormatPr baseColWidth="10" defaultRowHeight="15" x14ac:dyDescent="0.25"/>
  <cols>
    <col min="1" max="1" width="26.28515625" style="1" customWidth="1"/>
    <col min="2" max="2" width="43.7109375" style="8" customWidth="1"/>
    <col min="3" max="3" width="47.5703125" style="9" customWidth="1"/>
    <col min="4" max="4" width="7" style="7" customWidth="1"/>
    <col min="5" max="5" width="45.85546875" style="47" customWidth="1"/>
    <col min="6" max="6" width="26.42578125" style="97" customWidth="1"/>
    <col min="7" max="7" width="12.28515625" style="7" customWidth="1"/>
    <col min="8" max="8" width="15.7109375" style="7" customWidth="1"/>
    <col min="9" max="26" width="6.28515625" style="7" hidden="1" customWidth="1"/>
    <col min="27" max="27" width="12.42578125" style="7" hidden="1" customWidth="1"/>
    <col min="28" max="28" width="14.140625" style="7" customWidth="1"/>
    <col min="29" max="29" width="15.42578125" style="7" customWidth="1"/>
    <col min="30" max="31" width="15.140625" style="2" customWidth="1"/>
    <col min="32" max="32" width="50.28515625" style="4" customWidth="1"/>
    <col min="33" max="33" width="13.140625" style="2" customWidth="1"/>
    <col min="34" max="34" width="12.85546875" style="4" hidden="1" customWidth="1"/>
    <col min="35" max="35" width="11.140625" style="4" hidden="1" customWidth="1"/>
    <col min="36" max="36" width="10.5703125" style="4" hidden="1" customWidth="1"/>
    <col min="37" max="37" width="10" style="4" hidden="1" customWidth="1"/>
    <col min="38" max="38" width="8.7109375" style="4" hidden="1" customWidth="1"/>
    <col min="39" max="39" width="10" style="4" hidden="1" customWidth="1"/>
    <col min="40" max="40" width="9.5703125" style="4" hidden="1" customWidth="1"/>
    <col min="41" max="41" width="9.5703125" style="6" hidden="1" customWidth="1"/>
    <col min="42" max="42" width="15.28515625" style="6" hidden="1" customWidth="1"/>
    <col min="43" max="43" width="13.42578125" style="7" hidden="1" customWidth="1"/>
    <col min="44" max="44" width="16.140625" style="49" customWidth="1"/>
    <col min="45" max="45" width="15.28515625" style="49" customWidth="1"/>
    <col min="46" max="46" width="14.85546875" style="49" customWidth="1"/>
    <col min="47" max="47" width="19.5703125" style="50" customWidth="1"/>
    <col min="48" max="48" width="49.5703125" style="47" customWidth="1"/>
    <col min="49" max="49" width="41.7109375" style="47" customWidth="1"/>
    <col min="50" max="50" width="15.140625" style="47" customWidth="1"/>
    <col min="51" max="51" width="40.5703125" style="224" customWidth="1"/>
    <col min="52" max="52" width="22.42578125" style="47" customWidth="1"/>
    <col min="53" max="53" width="40.28515625" style="47" customWidth="1"/>
    <col min="54" max="706" width="11.42578125" style="10"/>
  </cols>
  <sheetData>
    <row r="1" spans="1:53" ht="22.5" customHeight="1" x14ac:dyDescent="0.25">
      <c r="A1" s="335"/>
      <c r="B1" s="336"/>
      <c r="C1" s="341" t="s">
        <v>688</v>
      </c>
      <c r="D1" s="342"/>
      <c r="E1" s="342"/>
      <c r="F1" s="342"/>
      <c r="G1" s="342"/>
      <c r="H1" s="342"/>
      <c r="I1" s="342"/>
      <c r="J1" s="342"/>
      <c r="K1" s="342"/>
      <c r="L1" s="342"/>
      <c r="M1" s="342"/>
      <c r="N1" s="342"/>
      <c r="O1" s="342"/>
      <c r="P1" s="342"/>
      <c r="Q1" s="342"/>
      <c r="R1" s="342"/>
      <c r="S1" s="342"/>
      <c r="T1" s="342"/>
      <c r="U1" s="342"/>
      <c r="V1" s="342"/>
      <c r="W1" s="342"/>
      <c r="X1" s="342"/>
      <c r="Y1" s="342"/>
      <c r="Z1" s="342"/>
      <c r="AA1" s="342"/>
      <c r="AB1" s="342"/>
      <c r="AC1" s="342"/>
      <c r="AD1" s="342"/>
      <c r="AE1" s="342"/>
      <c r="AF1" s="342"/>
      <c r="AG1" s="342"/>
      <c r="AH1" s="342"/>
      <c r="AI1" s="342"/>
      <c r="AJ1" s="342"/>
      <c r="AK1" s="342"/>
      <c r="AL1" s="342"/>
      <c r="AM1" s="342"/>
      <c r="AN1" s="342"/>
      <c r="AO1" s="342"/>
      <c r="AP1" s="342"/>
      <c r="AQ1" s="342"/>
      <c r="AR1" s="342"/>
      <c r="AS1" s="342"/>
      <c r="AT1" s="342"/>
      <c r="AU1" s="342"/>
      <c r="AV1" s="342"/>
      <c r="AW1" s="342"/>
      <c r="AX1" s="342"/>
      <c r="AY1" s="343"/>
      <c r="AZ1" s="255" t="s">
        <v>680</v>
      </c>
      <c r="BA1" s="256" t="s">
        <v>682</v>
      </c>
    </row>
    <row r="2" spans="1:53" ht="22.5" customHeight="1" x14ac:dyDescent="0.25">
      <c r="A2" s="337"/>
      <c r="B2" s="338"/>
      <c r="C2" s="344"/>
      <c r="D2" s="345"/>
      <c r="E2" s="345"/>
      <c r="F2" s="345"/>
      <c r="G2" s="345"/>
      <c r="H2" s="345"/>
      <c r="I2" s="345"/>
      <c r="J2" s="345"/>
      <c r="K2" s="345"/>
      <c r="L2" s="345"/>
      <c r="M2" s="345"/>
      <c r="N2" s="345"/>
      <c r="O2" s="345"/>
      <c r="P2" s="345"/>
      <c r="Q2" s="345"/>
      <c r="R2" s="345"/>
      <c r="S2" s="345"/>
      <c r="T2" s="345"/>
      <c r="U2" s="345"/>
      <c r="V2" s="345"/>
      <c r="W2" s="345"/>
      <c r="X2" s="345"/>
      <c r="Y2" s="345"/>
      <c r="Z2" s="345"/>
      <c r="AA2" s="345"/>
      <c r="AB2" s="345"/>
      <c r="AC2" s="345"/>
      <c r="AD2" s="345"/>
      <c r="AE2" s="345"/>
      <c r="AF2" s="345"/>
      <c r="AG2" s="345"/>
      <c r="AH2" s="345"/>
      <c r="AI2" s="345"/>
      <c r="AJ2" s="345"/>
      <c r="AK2" s="345"/>
      <c r="AL2" s="345"/>
      <c r="AM2" s="345"/>
      <c r="AN2" s="345"/>
      <c r="AO2" s="345"/>
      <c r="AP2" s="345"/>
      <c r="AQ2" s="345"/>
      <c r="AR2" s="345"/>
      <c r="AS2" s="345"/>
      <c r="AT2" s="345"/>
      <c r="AU2" s="345"/>
      <c r="AV2" s="345"/>
      <c r="AW2" s="345"/>
      <c r="AX2" s="345"/>
      <c r="AY2" s="346"/>
      <c r="AZ2" s="257" t="s">
        <v>681</v>
      </c>
      <c r="BA2" s="258" t="s">
        <v>683</v>
      </c>
    </row>
    <row r="3" spans="1:53" ht="22.5" customHeight="1" thickBot="1" x14ac:dyDescent="0.3">
      <c r="A3" s="339"/>
      <c r="B3" s="340"/>
      <c r="C3" s="347" t="s">
        <v>140</v>
      </c>
      <c r="D3" s="348"/>
      <c r="E3" s="348"/>
      <c r="F3" s="348"/>
      <c r="G3" s="348"/>
      <c r="H3" s="348"/>
      <c r="I3" s="348"/>
      <c r="J3" s="348"/>
      <c r="K3" s="348"/>
      <c r="L3" s="348"/>
      <c r="M3" s="348"/>
      <c r="N3" s="348"/>
      <c r="O3" s="348"/>
      <c r="P3" s="348"/>
      <c r="Q3" s="348"/>
      <c r="R3" s="348"/>
      <c r="S3" s="348"/>
      <c r="T3" s="348"/>
      <c r="U3" s="348"/>
      <c r="V3" s="348"/>
      <c r="W3" s="348"/>
      <c r="X3" s="348"/>
      <c r="Y3" s="348"/>
      <c r="Z3" s="348"/>
      <c r="AA3" s="348"/>
      <c r="AB3" s="348"/>
      <c r="AC3" s="348"/>
      <c r="AD3" s="348"/>
      <c r="AE3" s="348"/>
      <c r="AF3" s="348"/>
      <c r="AG3" s="348"/>
      <c r="AH3" s="348"/>
      <c r="AI3" s="348"/>
      <c r="AJ3" s="348"/>
      <c r="AK3" s="348"/>
      <c r="AL3" s="348"/>
      <c r="AM3" s="348"/>
      <c r="AN3" s="348"/>
      <c r="AO3" s="348"/>
      <c r="AP3" s="348"/>
      <c r="AQ3" s="348"/>
      <c r="AR3" s="348"/>
      <c r="AS3" s="348"/>
      <c r="AT3" s="348"/>
      <c r="AU3" s="348"/>
      <c r="AV3" s="348"/>
      <c r="AW3" s="348"/>
      <c r="AX3" s="348"/>
      <c r="AY3" s="349"/>
      <c r="AZ3" s="259" t="s">
        <v>42</v>
      </c>
      <c r="BA3" s="260">
        <v>44405</v>
      </c>
    </row>
    <row r="4" spans="1:53" ht="27.75" customHeight="1" x14ac:dyDescent="0.25">
      <c r="A4" s="452" t="s">
        <v>99</v>
      </c>
      <c r="B4" s="453"/>
      <c r="C4" s="453"/>
      <c r="D4" s="453"/>
      <c r="E4" s="453"/>
      <c r="F4" s="454"/>
      <c r="G4" s="456" t="s">
        <v>8</v>
      </c>
      <c r="H4" s="457"/>
      <c r="I4" s="458"/>
      <c r="J4" s="458"/>
      <c r="K4" s="458"/>
      <c r="L4" s="458"/>
      <c r="M4" s="458"/>
      <c r="N4" s="458"/>
      <c r="O4" s="458"/>
      <c r="P4" s="458"/>
      <c r="Q4" s="458"/>
      <c r="R4" s="458"/>
      <c r="S4" s="458"/>
      <c r="T4" s="458"/>
      <c r="U4" s="458"/>
      <c r="V4" s="458"/>
      <c r="W4" s="458"/>
      <c r="X4" s="458"/>
      <c r="Y4" s="458"/>
      <c r="Z4" s="458"/>
      <c r="AA4" s="458"/>
      <c r="AB4" s="458"/>
      <c r="AC4" s="458"/>
      <c r="AD4" s="458"/>
      <c r="AE4" s="458"/>
      <c r="AF4" s="458"/>
      <c r="AG4" s="458"/>
      <c r="AH4" s="458"/>
      <c r="AI4" s="458"/>
      <c r="AJ4" s="458"/>
      <c r="AK4" s="458"/>
      <c r="AL4" s="458"/>
      <c r="AM4" s="458"/>
      <c r="AN4" s="458"/>
      <c r="AO4" s="458"/>
      <c r="AP4" s="458"/>
      <c r="AQ4" s="458"/>
      <c r="AR4" s="458"/>
      <c r="AS4" s="458"/>
      <c r="AT4" s="459"/>
      <c r="AU4" s="465" t="s">
        <v>102</v>
      </c>
      <c r="AV4" s="466"/>
      <c r="AW4" s="466"/>
      <c r="AX4" s="466"/>
      <c r="AY4" s="466"/>
      <c r="AZ4" s="466"/>
      <c r="BA4" s="467"/>
    </row>
    <row r="5" spans="1:53" ht="24" customHeight="1" x14ac:dyDescent="0.25">
      <c r="A5" s="422" t="s">
        <v>418</v>
      </c>
      <c r="B5" s="364" t="s">
        <v>576</v>
      </c>
      <c r="C5" s="364" t="s">
        <v>577</v>
      </c>
      <c r="D5" s="455" t="s">
        <v>578</v>
      </c>
      <c r="E5" s="455"/>
      <c r="F5" s="366" t="s">
        <v>224</v>
      </c>
      <c r="G5" s="428" t="s">
        <v>579</v>
      </c>
      <c r="H5" s="429"/>
      <c r="I5" s="429"/>
      <c r="J5" s="429"/>
      <c r="K5" s="429"/>
      <c r="L5" s="429"/>
      <c r="M5" s="429"/>
      <c r="N5" s="429"/>
      <c r="O5" s="429"/>
      <c r="P5" s="429"/>
      <c r="Q5" s="429"/>
      <c r="R5" s="429"/>
      <c r="S5" s="429"/>
      <c r="T5" s="429"/>
      <c r="U5" s="429"/>
      <c r="V5" s="429"/>
      <c r="W5" s="429"/>
      <c r="X5" s="429"/>
      <c r="Y5" s="429"/>
      <c r="Z5" s="429"/>
      <c r="AA5" s="429"/>
      <c r="AB5" s="429"/>
      <c r="AC5" s="429"/>
      <c r="AD5" s="429"/>
      <c r="AE5" s="430"/>
      <c r="AF5" s="471" t="s">
        <v>581</v>
      </c>
      <c r="AG5" s="471"/>
      <c r="AH5" s="471"/>
      <c r="AI5" s="471"/>
      <c r="AJ5" s="471"/>
      <c r="AK5" s="471"/>
      <c r="AL5" s="471"/>
      <c r="AM5" s="471"/>
      <c r="AN5" s="471"/>
      <c r="AO5" s="471"/>
      <c r="AP5" s="471"/>
      <c r="AQ5" s="471"/>
      <c r="AR5" s="471"/>
      <c r="AS5" s="471"/>
      <c r="AT5" s="472"/>
      <c r="AU5" s="468"/>
      <c r="AV5" s="469"/>
      <c r="AW5" s="469"/>
      <c r="AX5" s="469"/>
      <c r="AY5" s="469"/>
      <c r="AZ5" s="469"/>
      <c r="BA5" s="470"/>
    </row>
    <row r="6" spans="1:53" ht="36" customHeight="1" x14ac:dyDescent="0.25">
      <c r="A6" s="423"/>
      <c r="B6" s="400"/>
      <c r="C6" s="400"/>
      <c r="D6" s="455"/>
      <c r="E6" s="455"/>
      <c r="F6" s="419"/>
      <c r="G6" s="425" t="s">
        <v>44</v>
      </c>
      <c r="H6" s="426"/>
      <c r="I6" s="426"/>
      <c r="J6" s="426"/>
      <c r="K6" s="426"/>
      <c r="L6" s="426"/>
      <c r="M6" s="426"/>
      <c r="N6" s="426"/>
      <c r="O6" s="426"/>
      <c r="P6" s="426"/>
      <c r="Q6" s="426"/>
      <c r="R6" s="426"/>
      <c r="S6" s="426"/>
      <c r="T6" s="426"/>
      <c r="U6" s="426"/>
      <c r="V6" s="426"/>
      <c r="W6" s="426"/>
      <c r="X6" s="426"/>
      <c r="Y6" s="426"/>
      <c r="Z6" s="426"/>
      <c r="AA6" s="426"/>
      <c r="AB6" s="426"/>
      <c r="AC6" s="426"/>
      <c r="AD6" s="426"/>
      <c r="AE6" s="427"/>
      <c r="AF6" s="364" t="s">
        <v>580</v>
      </c>
      <c r="AG6" s="368" t="s">
        <v>5</v>
      </c>
      <c r="AH6" s="360" t="s">
        <v>49</v>
      </c>
      <c r="AI6" s="360" t="s">
        <v>50</v>
      </c>
      <c r="AJ6" s="360" t="s">
        <v>51</v>
      </c>
      <c r="AK6" s="360" t="s">
        <v>52</v>
      </c>
      <c r="AL6" s="360" t="s">
        <v>54</v>
      </c>
      <c r="AM6" s="360" t="s">
        <v>461</v>
      </c>
      <c r="AN6" s="360" t="s">
        <v>53</v>
      </c>
      <c r="AO6" s="360" t="s">
        <v>55</v>
      </c>
      <c r="AP6" s="368" t="s">
        <v>82</v>
      </c>
      <c r="AQ6" s="371" t="s">
        <v>104</v>
      </c>
      <c r="AR6" s="460" t="s">
        <v>46</v>
      </c>
      <c r="AS6" s="460"/>
      <c r="AT6" s="461"/>
      <c r="AU6" s="473" t="s">
        <v>101</v>
      </c>
      <c r="AV6" s="463"/>
      <c r="AW6" s="474"/>
      <c r="AX6" s="462" t="s">
        <v>103</v>
      </c>
      <c r="AY6" s="463"/>
      <c r="AZ6" s="463"/>
      <c r="BA6" s="464"/>
    </row>
    <row r="7" spans="1:53" ht="36" customHeight="1" x14ac:dyDescent="0.25">
      <c r="A7" s="423"/>
      <c r="B7" s="400"/>
      <c r="C7" s="400"/>
      <c r="D7" s="420" t="s">
        <v>4</v>
      </c>
      <c r="E7" s="420" t="s">
        <v>1</v>
      </c>
      <c r="F7" s="419"/>
      <c r="G7" s="417" t="s">
        <v>9</v>
      </c>
      <c r="H7" s="418"/>
      <c r="I7" s="385" t="s">
        <v>61</v>
      </c>
      <c r="J7" s="385" t="s">
        <v>62</v>
      </c>
      <c r="K7" s="385" t="s">
        <v>63</v>
      </c>
      <c r="L7" s="385" t="s">
        <v>64</v>
      </c>
      <c r="M7" s="385" t="s">
        <v>65</v>
      </c>
      <c r="N7" s="385" t="s">
        <v>66</v>
      </c>
      <c r="O7" s="385" t="s">
        <v>67</v>
      </c>
      <c r="P7" s="385" t="s">
        <v>226</v>
      </c>
      <c r="Q7" s="385" t="s">
        <v>69</v>
      </c>
      <c r="R7" s="385" t="s">
        <v>70</v>
      </c>
      <c r="S7" s="385" t="s">
        <v>71</v>
      </c>
      <c r="T7" s="385" t="s">
        <v>72</v>
      </c>
      <c r="U7" s="385" t="s">
        <v>73</v>
      </c>
      <c r="V7" s="385" t="s">
        <v>74</v>
      </c>
      <c r="W7" s="385" t="s">
        <v>75</v>
      </c>
      <c r="X7" s="385" t="s">
        <v>76</v>
      </c>
      <c r="Y7" s="385" t="s">
        <v>77</v>
      </c>
      <c r="Z7" s="385" t="s">
        <v>78</v>
      </c>
      <c r="AA7" s="86" t="s">
        <v>56</v>
      </c>
      <c r="AB7" s="392" t="s">
        <v>96</v>
      </c>
      <c r="AC7" s="392"/>
      <c r="AD7" s="408" t="s">
        <v>229</v>
      </c>
      <c r="AE7" s="408" t="s">
        <v>39</v>
      </c>
      <c r="AF7" s="400"/>
      <c r="AG7" s="369"/>
      <c r="AH7" s="361"/>
      <c r="AI7" s="361"/>
      <c r="AJ7" s="361"/>
      <c r="AK7" s="361"/>
      <c r="AL7" s="361"/>
      <c r="AM7" s="361"/>
      <c r="AN7" s="361"/>
      <c r="AO7" s="361"/>
      <c r="AP7" s="369"/>
      <c r="AQ7" s="372"/>
      <c r="AR7" s="374" t="s">
        <v>47</v>
      </c>
      <c r="AS7" s="374" t="s">
        <v>37</v>
      </c>
      <c r="AT7" s="376" t="s">
        <v>39</v>
      </c>
      <c r="AU7" s="378" t="s">
        <v>40</v>
      </c>
      <c r="AV7" s="364" t="s">
        <v>43</v>
      </c>
      <c r="AW7" s="364" t="s">
        <v>41</v>
      </c>
      <c r="AX7" s="364" t="s">
        <v>42</v>
      </c>
      <c r="AY7" s="364" t="s">
        <v>43</v>
      </c>
      <c r="AZ7" s="364" t="s">
        <v>2</v>
      </c>
      <c r="BA7" s="366" t="s">
        <v>3</v>
      </c>
    </row>
    <row r="8" spans="1:53" ht="60.6" customHeight="1" thickBot="1" x14ac:dyDescent="0.3">
      <c r="A8" s="424"/>
      <c r="B8" s="365"/>
      <c r="C8" s="365"/>
      <c r="D8" s="421"/>
      <c r="E8" s="421"/>
      <c r="F8" s="367"/>
      <c r="G8" s="177" t="s">
        <v>227</v>
      </c>
      <c r="H8" s="178" t="s">
        <v>1</v>
      </c>
      <c r="I8" s="386"/>
      <c r="J8" s="386"/>
      <c r="K8" s="386"/>
      <c r="L8" s="386"/>
      <c r="M8" s="386"/>
      <c r="N8" s="386"/>
      <c r="O8" s="386"/>
      <c r="P8" s="386"/>
      <c r="Q8" s="386"/>
      <c r="R8" s="386"/>
      <c r="S8" s="386"/>
      <c r="T8" s="386"/>
      <c r="U8" s="386"/>
      <c r="V8" s="386"/>
      <c r="W8" s="386"/>
      <c r="X8" s="386"/>
      <c r="Y8" s="386"/>
      <c r="Z8" s="386"/>
      <c r="AA8" s="225" t="s">
        <v>228</v>
      </c>
      <c r="AB8" s="254" t="s">
        <v>227</v>
      </c>
      <c r="AC8" s="254" t="s">
        <v>1</v>
      </c>
      <c r="AD8" s="409"/>
      <c r="AE8" s="409"/>
      <c r="AF8" s="365"/>
      <c r="AG8" s="370"/>
      <c r="AH8" s="226">
        <v>15</v>
      </c>
      <c r="AI8" s="226">
        <v>5</v>
      </c>
      <c r="AJ8" s="226">
        <v>15</v>
      </c>
      <c r="AK8" s="226">
        <v>10</v>
      </c>
      <c r="AL8" s="226">
        <v>15</v>
      </c>
      <c r="AM8" s="226">
        <v>10</v>
      </c>
      <c r="AN8" s="226">
        <v>30</v>
      </c>
      <c r="AO8" s="226">
        <f>SUM(AH8:AN8)</f>
        <v>100</v>
      </c>
      <c r="AP8" s="370"/>
      <c r="AQ8" s="373"/>
      <c r="AR8" s="375"/>
      <c r="AS8" s="375"/>
      <c r="AT8" s="377"/>
      <c r="AU8" s="379"/>
      <c r="AV8" s="365"/>
      <c r="AW8" s="365"/>
      <c r="AX8" s="365"/>
      <c r="AY8" s="365"/>
      <c r="AZ8" s="365"/>
      <c r="BA8" s="367"/>
    </row>
    <row r="9" spans="1:53" ht="79.5" customHeight="1" x14ac:dyDescent="0.25">
      <c r="A9" s="449" t="s">
        <v>365</v>
      </c>
      <c r="B9" s="350" t="s">
        <v>368</v>
      </c>
      <c r="C9" s="443" t="s">
        <v>646</v>
      </c>
      <c r="D9" s="445" t="s">
        <v>625</v>
      </c>
      <c r="E9" s="443" t="s">
        <v>633</v>
      </c>
      <c r="F9" s="447" t="s">
        <v>59</v>
      </c>
      <c r="G9" s="401">
        <v>5</v>
      </c>
      <c r="H9" s="401" t="str">
        <f>IF($G9=5,"Casi seguro",IF($G9=4,"Probable",IF($G9=3,"Posible",IF($G9=2,"Improbable",IF($G9=1,"Rara vez","0")))))</f>
        <v>Casi seguro</v>
      </c>
      <c r="I9" s="393">
        <v>1</v>
      </c>
      <c r="J9" s="393">
        <v>1</v>
      </c>
      <c r="K9" s="393">
        <v>1</v>
      </c>
      <c r="L9" s="393">
        <v>1</v>
      </c>
      <c r="M9" s="393">
        <v>0</v>
      </c>
      <c r="N9" s="393">
        <v>1</v>
      </c>
      <c r="O9" s="393">
        <v>1</v>
      </c>
      <c r="P9" s="393">
        <v>1</v>
      </c>
      <c r="Q9" s="393">
        <v>1</v>
      </c>
      <c r="R9" s="393">
        <v>1</v>
      </c>
      <c r="S9" s="393">
        <v>0</v>
      </c>
      <c r="T9" s="393">
        <v>0</v>
      </c>
      <c r="U9" s="393">
        <v>0</v>
      </c>
      <c r="V9" s="393">
        <v>0</v>
      </c>
      <c r="W9" s="393">
        <v>0</v>
      </c>
      <c r="X9" s="393">
        <v>1</v>
      </c>
      <c r="Y9" s="393">
        <v>1</v>
      </c>
      <c r="Z9" s="393">
        <v>1</v>
      </c>
      <c r="AA9" s="393">
        <f>SUM(I9:Z10)</f>
        <v>12</v>
      </c>
      <c r="AB9" s="395" t="str">
        <f t="shared" ref="AB9:AB23" si="0">IF($AA9&lt;6,"5",IF($AA9&lt;12,"10",IF($AA9&gt;11,"20")))</f>
        <v>20</v>
      </c>
      <c r="AC9" s="396" t="s">
        <v>90</v>
      </c>
      <c r="AD9" s="412">
        <f t="shared" ref="AD9:AD27" si="1">$G9*$AB9</f>
        <v>100</v>
      </c>
      <c r="AE9" s="413" t="str">
        <f t="shared" ref="AE9:AE27" si="2">IF($AD9=5,"Baja",IF($AD9=10,"Baja", IF($AD9=15,"Moderada",IF($AD9=20,"Moderada", IF($AD9=25,"Moderada",IF($AD9=30,"Alta", IF($AD9=40,"Alta", IF($AD9=50,"Alta",IF($AD9=60,"Extrema", IF($AD9=80,"Extrema", IF($AD9=100,"Extrema","0")))))))))))</f>
        <v>Extrema</v>
      </c>
      <c r="AF9" s="513" t="s">
        <v>634</v>
      </c>
      <c r="AG9" s="401" t="s">
        <v>7</v>
      </c>
      <c r="AH9" s="362">
        <v>0</v>
      </c>
      <c r="AI9" s="362">
        <v>5</v>
      </c>
      <c r="AJ9" s="362">
        <v>15</v>
      </c>
      <c r="AK9" s="362">
        <v>0</v>
      </c>
      <c r="AL9" s="362">
        <v>15</v>
      </c>
      <c r="AM9" s="362">
        <v>0</v>
      </c>
      <c r="AN9" s="362">
        <v>30</v>
      </c>
      <c r="AO9" s="362">
        <f>SUM(AH9:AN9)</f>
        <v>65</v>
      </c>
      <c r="AP9" s="383">
        <f>AVERAGE(AO9:AO10)</f>
        <v>65</v>
      </c>
      <c r="AQ9" s="401" t="str">
        <f>IF($AP9&lt;51,"0",IF($AP9&lt;76,"1",IF($AP9&gt;75,"2")))</f>
        <v>1</v>
      </c>
      <c r="AR9" s="401" t="s">
        <v>84</v>
      </c>
      <c r="AS9" s="401" t="s">
        <v>89</v>
      </c>
      <c r="AT9" s="485" t="s">
        <v>80</v>
      </c>
      <c r="AU9" s="525" t="s">
        <v>220</v>
      </c>
      <c r="AV9" s="513" t="s">
        <v>635</v>
      </c>
      <c r="AW9" s="527" t="s">
        <v>636</v>
      </c>
      <c r="AX9" s="528" t="s">
        <v>702</v>
      </c>
      <c r="AY9" s="513" t="s">
        <v>637</v>
      </c>
      <c r="AZ9" s="380" t="s">
        <v>638</v>
      </c>
      <c r="BA9" s="524" t="s">
        <v>639</v>
      </c>
    </row>
    <row r="10" spans="1:53" ht="65.25" customHeight="1" x14ac:dyDescent="0.25">
      <c r="A10" s="450"/>
      <c r="B10" s="351"/>
      <c r="C10" s="444"/>
      <c r="D10" s="509"/>
      <c r="E10" s="510"/>
      <c r="F10" s="499"/>
      <c r="G10" s="405"/>
      <c r="H10" s="405"/>
      <c r="I10" s="388"/>
      <c r="J10" s="388"/>
      <c r="K10" s="388"/>
      <c r="L10" s="388"/>
      <c r="M10" s="388"/>
      <c r="N10" s="388"/>
      <c r="O10" s="388"/>
      <c r="P10" s="388"/>
      <c r="Q10" s="388"/>
      <c r="R10" s="388"/>
      <c r="S10" s="388"/>
      <c r="T10" s="388"/>
      <c r="U10" s="388"/>
      <c r="V10" s="388"/>
      <c r="W10" s="388"/>
      <c r="X10" s="388"/>
      <c r="Y10" s="388"/>
      <c r="Z10" s="388"/>
      <c r="AA10" s="388"/>
      <c r="AB10" s="387"/>
      <c r="AC10" s="397"/>
      <c r="AD10" s="511"/>
      <c r="AE10" s="512"/>
      <c r="AF10" s="492"/>
      <c r="AG10" s="405"/>
      <c r="AH10" s="382"/>
      <c r="AI10" s="382"/>
      <c r="AJ10" s="382"/>
      <c r="AK10" s="382"/>
      <c r="AL10" s="382"/>
      <c r="AM10" s="382"/>
      <c r="AN10" s="382"/>
      <c r="AO10" s="382"/>
      <c r="AP10" s="404"/>
      <c r="AQ10" s="405"/>
      <c r="AR10" s="405"/>
      <c r="AS10" s="405"/>
      <c r="AT10" s="500"/>
      <c r="AU10" s="526"/>
      <c r="AV10" s="492"/>
      <c r="AW10" s="489"/>
      <c r="AX10" s="381"/>
      <c r="AY10" s="492"/>
      <c r="AZ10" s="381"/>
      <c r="BA10" s="495"/>
    </row>
    <row r="11" spans="1:53" ht="79.5" customHeight="1" x14ac:dyDescent="0.25">
      <c r="A11" s="450"/>
      <c r="B11" s="351"/>
      <c r="C11" s="510" t="s">
        <v>646</v>
      </c>
      <c r="D11" s="496" t="s">
        <v>641</v>
      </c>
      <c r="E11" s="497" t="s">
        <v>640</v>
      </c>
      <c r="F11" s="498" t="s">
        <v>59</v>
      </c>
      <c r="G11" s="353">
        <v>4</v>
      </c>
      <c r="H11" s="353" t="str">
        <f>IF($G11=5,"Casi seguro",IF($G11=4,"Probable",IF($G11=3,"Posible",IF($G11=2,"Improbable",IF($G11=1,"Rara vez","0")))))</f>
        <v>Probable</v>
      </c>
      <c r="I11" s="387">
        <v>1</v>
      </c>
      <c r="J11" s="387">
        <v>1</v>
      </c>
      <c r="K11" s="387">
        <v>1</v>
      </c>
      <c r="L11" s="387">
        <v>1</v>
      </c>
      <c r="M11" s="387">
        <v>0</v>
      </c>
      <c r="N11" s="387">
        <v>1</v>
      </c>
      <c r="O11" s="387">
        <v>1</v>
      </c>
      <c r="P11" s="387">
        <v>0</v>
      </c>
      <c r="Q11" s="387">
        <v>0</v>
      </c>
      <c r="R11" s="387">
        <v>1</v>
      </c>
      <c r="S11" s="387">
        <v>0</v>
      </c>
      <c r="T11" s="387">
        <v>0</v>
      </c>
      <c r="U11" s="387">
        <v>0</v>
      </c>
      <c r="V11" s="387">
        <v>0</v>
      </c>
      <c r="W11" s="387">
        <v>0</v>
      </c>
      <c r="X11" s="387">
        <v>1</v>
      </c>
      <c r="Y11" s="387">
        <v>0</v>
      </c>
      <c r="Z11" s="387">
        <v>0</v>
      </c>
      <c r="AA11" s="387">
        <f>SUM(I11:Z12)</f>
        <v>8</v>
      </c>
      <c r="AB11" s="389" t="str">
        <f t="shared" si="0"/>
        <v>10</v>
      </c>
      <c r="AC11" s="390" t="s">
        <v>89</v>
      </c>
      <c r="AD11" s="410">
        <f t="shared" si="1"/>
        <v>40</v>
      </c>
      <c r="AE11" s="406" t="str">
        <f t="shared" si="2"/>
        <v>Alta</v>
      </c>
      <c r="AF11" s="504" t="s">
        <v>642</v>
      </c>
      <c r="AG11" s="353" t="s">
        <v>7</v>
      </c>
      <c r="AH11" s="402">
        <v>0</v>
      </c>
      <c r="AI11" s="402">
        <v>5</v>
      </c>
      <c r="AJ11" s="402">
        <v>15</v>
      </c>
      <c r="AK11" s="402">
        <v>0</v>
      </c>
      <c r="AL11" s="402">
        <v>15</v>
      </c>
      <c r="AM11" s="402">
        <v>0</v>
      </c>
      <c r="AN11" s="402">
        <v>30</v>
      </c>
      <c r="AO11" s="402">
        <f>SUM(AH11:AN11)</f>
        <v>65</v>
      </c>
      <c r="AP11" s="403">
        <f>AVERAGE(AO11:AO12)</f>
        <v>65</v>
      </c>
      <c r="AQ11" s="353" t="str">
        <f>IF($AP11&lt;51,"0",IF($AP11&lt;76,"1",IF($AP11&gt;75,"2")))</f>
        <v>1</v>
      </c>
      <c r="AR11" s="353" t="s">
        <v>85</v>
      </c>
      <c r="AS11" s="353" t="s">
        <v>89</v>
      </c>
      <c r="AT11" s="475" t="s">
        <v>79</v>
      </c>
      <c r="AU11" s="529" t="s">
        <v>220</v>
      </c>
      <c r="AV11" s="491" t="s">
        <v>643</v>
      </c>
      <c r="AW11" s="488" t="s">
        <v>636</v>
      </c>
      <c r="AX11" s="490" t="s">
        <v>702</v>
      </c>
      <c r="AY11" s="491" t="s">
        <v>637</v>
      </c>
      <c r="AZ11" s="493" t="s">
        <v>638</v>
      </c>
      <c r="BA11" s="494" t="s">
        <v>639</v>
      </c>
    </row>
    <row r="12" spans="1:53" ht="65.25" customHeight="1" x14ac:dyDescent="0.25">
      <c r="A12" s="450"/>
      <c r="B12" s="351"/>
      <c r="C12" s="510"/>
      <c r="D12" s="446"/>
      <c r="E12" s="444"/>
      <c r="F12" s="448"/>
      <c r="G12" s="354"/>
      <c r="H12" s="354"/>
      <c r="I12" s="394"/>
      <c r="J12" s="394"/>
      <c r="K12" s="394"/>
      <c r="L12" s="394"/>
      <c r="M12" s="394"/>
      <c r="N12" s="394"/>
      <c r="O12" s="394"/>
      <c r="P12" s="394"/>
      <c r="Q12" s="394"/>
      <c r="R12" s="394"/>
      <c r="S12" s="394"/>
      <c r="T12" s="394"/>
      <c r="U12" s="394"/>
      <c r="V12" s="394"/>
      <c r="W12" s="394"/>
      <c r="X12" s="394"/>
      <c r="Y12" s="394"/>
      <c r="Z12" s="394"/>
      <c r="AA12" s="394"/>
      <c r="AB12" s="389"/>
      <c r="AC12" s="390"/>
      <c r="AD12" s="411"/>
      <c r="AE12" s="407"/>
      <c r="AF12" s="492"/>
      <c r="AG12" s="354"/>
      <c r="AH12" s="363"/>
      <c r="AI12" s="363"/>
      <c r="AJ12" s="363"/>
      <c r="AK12" s="363"/>
      <c r="AL12" s="363"/>
      <c r="AM12" s="363"/>
      <c r="AN12" s="363"/>
      <c r="AO12" s="363"/>
      <c r="AP12" s="384"/>
      <c r="AQ12" s="354"/>
      <c r="AR12" s="354"/>
      <c r="AS12" s="354"/>
      <c r="AT12" s="476"/>
      <c r="AU12" s="526"/>
      <c r="AV12" s="492"/>
      <c r="AW12" s="489"/>
      <c r="AX12" s="381"/>
      <c r="AY12" s="492"/>
      <c r="AZ12" s="381"/>
      <c r="BA12" s="495"/>
    </row>
    <row r="13" spans="1:53" ht="79.5" customHeight="1" x14ac:dyDescent="0.25">
      <c r="A13" s="450"/>
      <c r="B13" s="351"/>
      <c r="C13" s="497" t="s">
        <v>655</v>
      </c>
      <c r="D13" s="496" t="s">
        <v>621</v>
      </c>
      <c r="E13" s="497" t="s">
        <v>613</v>
      </c>
      <c r="F13" s="498" t="s">
        <v>59</v>
      </c>
      <c r="G13" s="353">
        <v>3</v>
      </c>
      <c r="H13" s="353" t="str">
        <f>IF($G13=5,"Casi seguro",IF($G13=4,"Probable",IF($G13=3,"Posible",IF($G13=2,"Improbable",IF($G13=1,"Rara vez","0")))))</f>
        <v>Posible</v>
      </c>
      <c r="I13" s="387">
        <v>1</v>
      </c>
      <c r="J13" s="387">
        <v>1</v>
      </c>
      <c r="K13" s="387">
        <v>1</v>
      </c>
      <c r="L13" s="387">
        <v>1</v>
      </c>
      <c r="M13" s="387">
        <v>1</v>
      </c>
      <c r="N13" s="387">
        <v>1</v>
      </c>
      <c r="O13" s="387">
        <v>0</v>
      </c>
      <c r="P13" s="387">
        <v>0</v>
      </c>
      <c r="Q13" s="387">
        <v>0</v>
      </c>
      <c r="R13" s="387">
        <v>1</v>
      </c>
      <c r="S13" s="387">
        <v>1</v>
      </c>
      <c r="T13" s="387">
        <v>1</v>
      </c>
      <c r="U13" s="387">
        <v>0</v>
      </c>
      <c r="V13" s="387">
        <v>0</v>
      </c>
      <c r="W13" s="387">
        <v>1</v>
      </c>
      <c r="X13" s="387">
        <v>0</v>
      </c>
      <c r="Y13" s="387">
        <v>0</v>
      </c>
      <c r="Z13" s="387">
        <v>0</v>
      </c>
      <c r="AA13" s="387">
        <f>SUM(I13:Z14)</f>
        <v>10</v>
      </c>
      <c r="AB13" s="389" t="str">
        <f t="shared" si="0"/>
        <v>10</v>
      </c>
      <c r="AC13" s="390" t="s">
        <v>88</v>
      </c>
      <c r="AD13" s="410">
        <f t="shared" si="1"/>
        <v>30</v>
      </c>
      <c r="AE13" s="406" t="str">
        <f t="shared" si="2"/>
        <v>Alta</v>
      </c>
      <c r="AF13" s="504" t="s">
        <v>644</v>
      </c>
      <c r="AG13" s="353" t="s">
        <v>7</v>
      </c>
      <c r="AH13" s="402">
        <v>15</v>
      </c>
      <c r="AI13" s="402">
        <v>5</v>
      </c>
      <c r="AJ13" s="402">
        <v>15</v>
      </c>
      <c r="AK13" s="402">
        <v>0</v>
      </c>
      <c r="AL13" s="402">
        <v>15</v>
      </c>
      <c r="AM13" s="402">
        <v>10</v>
      </c>
      <c r="AN13" s="402">
        <v>30</v>
      </c>
      <c r="AO13" s="402">
        <f>SUM(AH13:AN13)</f>
        <v>90</v>
      </c>
      <c r="AP13" s="403">
        <f>AVERAGE(AO13:AO14)</f>
        <v>90</v>
      </c>
      <c r="AQ13" s="353" t="str">
        <f>IF($AP13&lt;51,"0",IF($AP13&lt;76,"1",IF($AP13&gt;75,"2")))</f>
        <v>2</v>
      </c>
      <c r="AR13" s="353" t="s">
        <v>85</v>
      </c>
      <c r="AS13" s="353" t="s">
        <v>89</v>
      </c>
      <c r="AT13" s="475" t="s">
        <v>79</v>
      </c>
      <c r="AU13" s="530" t="s">
        <v>220</v>
      </c>
      <c r="AV13" s="502" t="s">
        <v>651</v>
      </c>
      <c r="AW13" s="502" t="s">
        <v>652</v>
      </c>
      <c r="AX13" s="503" t="s">
        <v>702</v>
      </c>
      <c r="AY13" s="504" t="s">
        <v>654</v>
      </c>
      <c r="AZ13" s="505" t="s">
        <v>638</v>
      </c>
      <c r="BA13" s="506" t="s">
        <v>653</v>
      </c>
    </row>
    <row r="14" spans="1:53" ht="65.25" customHeight="1" thickBot="1" x14ac:dyDescent="0.3">
      <c r="A14" s="450"/>
      <c r="B14" s="351"/>
      <c r="C14" s="444"/>
      <c r="D14" s="446"/>
      <c r="E14" s="444"/>
      <c r="F14" s="448"/>
      <c r="G14" s="354"/>
      <c r="H14" s="354"/>
      <c r="I14" s="394"/>
      <c r="J14" s="394"/>
      <c r="K14" s="394"/>
      <c r="L14" s="394"/>
      <c r="M14" s="394"/>
      <c r="N14" s="394"/>
      <c r="O14" s="394"/>
      <c r="P14" s="394"/>
      <c r="Q14" s="394"/>
      <c r="R14" s="394"/>
      <c r="S14" s="394"/>
      <c r="T14" s="394"/>
      <c r="U14" s="394"/>
      <c r="V14" s="394"/>
      <c r="W14" s="394"/>
      <c r="X14" s="394"/>
      <c r="Y14" s="394"/>
      <c r="Z14" s="394"/>
      <c r="AA14" s="394"/>
      <c r="AB14" s="389"/>
      <c r="AC14" s="390"/>
      <c r="AD14" s="411"/>
      <c r="AE14" s="407"/>
      <c r="AF14" s="492"/>
      <c r="AG14" s="354"/>
      <c r="AH14" s="363"/>
      <c r="AI14" s="363"/>
      <c r="AJ14" s="363"/>
      <c r="AK14" s="363"/>
      <c r="AL14" s="363"/>
      <c r="AM14" s="363"/>
      <c r="AN14" s="363"/>
      <c r="AO14" s="363"/>
      <c r="AP14" s="384"/>
      <c r="AQ14" s="354"/>
      <c r="AR14" s="354"/>
      <c r="AS14" s="354"/>
      <c r="AT14" s="476"/>
      <c r="AU14" s="526"/>
      <c r="AV14" s="489"/>
      <c r="AW14" s="489"/>
      <c r="AX14" s="381"/>
      <c r="AY14" s="492"/>
      <c r="AZ14" s="381"/>
      <c r="BA14" s="495"/>
    </row>
    <row r="15" spans="1:53" ht="55.5" customHeight="1" x14ac:dyDescent="0.25">
      <c r="A15" s="450"/>
      <c r="B15" s="350" t="s">
        <v>367</v>
      </c>
      <c r="C15" s="443" t="s">
        <v>402</v>
      </c>
      <c r="D15" s="445" t="s">
        <v>11</v>
      </c>
      <c r="E15" s="443" t="s">
        <v>401</v>
      </c>
      <c r="F15" s="447" t="s">
        <v>59</v>
      </c>
      <c r="G15" s="401">
        <v>3</v>
      </c>
      <c r="H15" s="401" t="str">
        <f>IF($G15=5,"Casi seguro",IF($G15=4,"Probable",IF($G15=3,"Posible",IF($G15=2,"Improbable",IF($G15=1,"Rara vez","0")))))</f>
        <v>Posible</v>
      </c>
      <c r="I15" s="393">
        <v>1</v>
      </c>
      <c r="J15" s="393">
        <v>1</v>
      </c>
      <c r="K15" s="393">
        <v>1</v>
      </c>
      <c r="L15" s="393">
        <v>1</v>
      </c>
      <c r="M15" s="393">
        <v>1</v>
      </c>
      <c r="N15" s="393">
        <v>0</v>
      </c>
      <c r="O15" s="393">
        <v>0</v>
      </c>
      <c r="P15" s="393">
        <v>1</v>
      </c>
      <c r="Q15" s="393">
        <v>1</v>
      </c>
      <c r="R15" s="393">
        <v>1</v>
      </c>
      <c r="S15" s="393">
        <v>1</v>
      </c>
      <c r="T15" s="393">
        <v>1</v>
      </c>
      <c r="U15" s="393">
        <v>1</v>
      </c>
      <c r="V15" s="393">
        <v>1</v>
      </c>
      <c r="W15" s="393">
        <v>1</v>
      </c>
      <c r="X15" s="393">
        <v>0</v>
      </c>
      <c r="Y15" s="393">
        <v>1</v>
      </c>
      <c r="Z15" s="393">
        <v>1</v>
      </c>
      <c r="AA15" s="393">
        <f>SUM(I15:Z16)</f>
        <v>15</v>
      </c>
      <c r="AB15" s="395" t="str">
        <f t="shared" si="0"/>
        <v>20</v>
      </c>
      <c r="AC15" s="396" t="s">
        <v>89</v>
      </c>
      <c r="AD15" s="412">
        <f t="shared" si="1"/>
        <v>60</v>
      </c>
      <c r="AE15" s="413" t="str">
        <f t="shared" si="2"/>
        <v>Extrema</v>
      </c>
      <c r="AF15" s="513" t="s">
        <v>460</v>
      </c>
      <c r="AG15" s="401" t="s">
        <v>7</v>
      </c>
      <c r="AH15" s="362">
        <v>15</v>
      </c>
      <c r="AI15" s="362">
        <v>5</v>
      </c>
      <c r="AJ15" s="362">
        <v>15</v>
      </c>
      <c r="AK15" s="362">
        <v>0</v>
      </c>
      <c r="AL15" s="362">
        <v>15</v>
      </c>
      <c r="AM15" s="362">
        <v>10</v>
      </c>
      <c r="AN15" s="362">
        <v>30</v>
      </c>
      <c r="AO15" s="362">
        <f>SUM(AH15:AN15)</f>
        <v>90</v>
      </c>
      <c r="AP15" s="383">
        <f>AVERAGE(AO15:AO16)</f>
        <v>90</v>
      </c>
      <c r="AQ15" s="401" t="str">
        <f>IF($AP15&lt;51,"0",IF($AP15&lt;76,"1",IF($AP15&gt;75,"2")))</f>
        <v>2</v>
      </c>
      <c r="AR15" s="401" t="s">
        <v>85</v>
      </c>
      <c r="AS15" s="401" t="s">
        <v>89</v>
      </c>
      <c r="AT15" s="485" t="s">
        <v>79</v>
      </c>
      <c r="AU15" s="520" t="s">
        <v>141</v>
      </c>
      <c r="AV15" s="527" t="s">
        <v>463</v>
      </c>
      <c r="AW15" s="527" t="s">
        <v>464</v>
      </c>
      <c r="AX15" s="531" t="s">
        <v>147</v>
      </c>
      <c r="AY15" s="533" t="s">
        <v>465</v>
      </c>
      <c r="AZ15" s="380" t="s">
        <v>407</v>
      </c>
      <c r="BA15" s="522" t="s">
        <v>462</v>
      </c>
    </row>
    <row r="16" spans="1:53" ht="55.5" customHeight="1" x14ac:dyDescent="0.25">
      <c r="A16" s="450"/>
      <c r="B16" s="351"/>
      <c r="C16" s="444"/>
      <c r="D16" s="446"/>
      <c r="E16" s="444"/>
      <c r="F16" s="448"/>
      <c r="G16" s="354"/>
      <c r="H16" s="354"/>
      <c r="I16" s="394"/>
      <c r="J16" s="394"/>
      <c r="K16" s="394"/>
      <c r="L16" s="394"/>
      <c r="M16" s="394"/>
      <c r="N16" s="394"/>
      <c r="O16" s="394"/>
      <c r="P16" s="394"/>
      <c r="Q16" s="394"/>
      <c r="R16" s="394"/>
      <c r="S16" s="394"/>
      <c r="T16" s="394"/>
      <c r="U16" s="394"/>
      <c r="V16" s="394"/>
      <c r="W16" s="394"/>
      <c r="X16" s="394"/>
      <c r="Y16" s="394"/>
      <c r="Z16" s="394"/>
      <c r="AA16" s="394"/>
      <c r="AB16" s="389"/>
      <c r="AC16" s="390"/>
      <c r="AD16" s="411"/>
      <c r="AE16" s="407"/>
      <c r="AF16" s="492"/>
      <c r="AG16" s="354"/>
      <c r="AH16" s="363"/>
      <c r="AI16" s="363"/>
      <c r="AJ16" s="363"/>
      <c r="AK16" s="363"/>
      <c r="AL16" s="363"/>
      <c r="AM16" s="363"/>
      <c r="AN16" s="363"/>
      <c r="AO16" s="363"/>
      <c r="AP16" s="384"/>
      <c r="AQ16" s="354"/>
      <c r="AR16" s="354"/>
      <c r="AS16" s="354"/>
      <c r="AT16" s="476"/>
      <c r="AU16" s="521"/>
      <c r="AV16" s="489"/>
      <c r="AW16" s="489"/>
      <c r="AX16" s="532"/>
      <c r="AY16" s="534"/>
      <c r="AZ16" s="381"/>
      <c r="BA16" s="523"/>
    </row>
    <row r="17" spans="1:706" ht="81" customHeight="1" x14ac:dyDescent="0.25">
      <c r="A17" s="450"/>
      <c r="B17" s="351"/>
      <c r="C17" s="510" t="s">
        <v>466</v>
      </c>
      <c r="D17" s="509" t="s">
        <v>12</v>
      </c>
      <c r="E17" s="510" t="s">
        <v>398</v>
      </c>
      <c r="F17" s="499" t="s">
        <v>59</v>
      </c>
      <c r="G17" s="353">
        <v>4</v>
      </c>
      <c r="H17" s="405" t="str">
        <f>IF($G17=5,"Casi seguro",IF($G17=4,"Probable",IF($G17=3,"Posible",IF($G17=2,"Improbable",IF($G17=1,"Rara vez","0")))))</f>
        <v>Probable</v>
      </c>
      <c r="I17" s="388">
        <v>1</v>
      </c>
      <c r="J17" s="388">
        <v>1</v>
      </c>
      <c r="K17" s="388">
        <v>0</v>
      </c>
      <c r="L17" s="388">
        <v>1</v>
      </c>
      <c r="M17" s="388">
        <v>1</v>
      </c>
      <c r="N17" s="388">
        <v>1</v>
      </c>
      <c r="O17" s="388">
        <v>0</v>
      </c>
      <c r="P17" s="388">
        <v>0</v>
      </c>
      <c r="Q17" s="388">
        <v>1</v>
      </c>
      <c r="R17" s="388">
        <v>1</v>
      </c>
      <c r="S17" s="388">
        <v>1</v>
      </c>
      <c r="T17" s="388">
        <v>1</v>
      </c>
      <c r="U17" s="388">
        <v>1</v>
      </c>
      <c r="V17" s="388">
        <v>1</v>
      </c>
      <c r="W17" s="388">
        <v>1</v>
      </c>
      <c r="X17" s="388">
        <v>0</v>
      </c>
      <c r="Y17" s="388">
        <v>1</v>
      </c>
      <c r="Z17" s="388">
        <v>1</v>
      </c>
      <c r="AA17" s="388">
        <f>SUM(I17:Z18)</f>
        <v>14</v>
      </c>
      <c r="AB17" s="394" t="str">
        <f t="shared" si="0"/>
        <v>20</v>
      </c>
      <c r="AC17" s="391" t="s">
        <v>89</v>
      </c>
      <c r="AD17" s="511">
        <f t="shared" si="1"/>
        <v>80</v>
      </c>
      <c r="AE17" s="512" t="str">
        <f t="shared" si="2"/>
        <v>Extrema</v>
      </c>
      <c r="AF17" s="504" t="s">
        <v>472</v>
      </c>
      <c r="AG17" s="405" t="s">
        <v>7</v>
      </c>
      <c r="AH17" s="382">
        <v>15</v>
      </c>
      <c r="AI17" s="382">
        <v>5</v>
      </c>
      <c r="AJ17" s="382">
        <v>15</v>
      </c>
      <c r="AK17" s="382">
        <v>0</v>
      </c>
      <c r="AL17" s="382">
        <v>15</v>
      </c>
      <c r="AM17" s="382">
        <v>10</v>
      </c>
      <c r="AN17" s="382">
        <v>30</v>
      </c>
      <c r="AO17" s="382">
        <f>SUM(AH17:AN17)</f>
        <v>90</v>
      </c>
      <c r="AP17" s="404">
        <f>AVERAGE(AO17:AO18)</f>
        <v>90</v>
      </c>
      <c r="AQ17" s="405" t="str">
        <f>IF($AP17&lt;51,"0",IF($AP17&lt;76,"1",IF($AP17&gt;75,"2")))</f>
        <v>2</v>
      </c>
      <c r="AR17" s="405" t="s">
        <v>86</v>
      </c>
      <c r="AS17" s="405" t="s">
        <v>89</v>
      </c>
      <c r="AT17" s="500" t="s">
        <v>83</v>
      </c>
      <c r="AU17" s="539" t="s">
        <v>141</v>
      </c>
      <c r="AV17" s="502" t="s">
        <v>470</v>
      </c>
      <c r="AW17" s="502" t="s">
        <v>467</v>
      </c>
      <c r="AX17" s="545" t="s">
        <v>147</v>
      </c>
      <c r="AY17" s="547" t="s">
        <v>469</v>
      </c>
      <c r="AZ17" s="493" t="s">
        <v>407</v>
      </c>
      <c r="BA17" s="550" t="s">
        <v>468</v>
      </c>
    </row>
    <row r="18" spans="1:706" ht="81" customHeight="1" x14ac:dyDescent="0.25">
      <c r="A18" s="450"/>
      <c r="B18" s="351"/>
      <c r="C18" s="444"/>
      <c r="D18" s="446"/>
      <c r="E18" s="444"/>
      <c r="F18" s="448"/>
      <c r="G18" s="354"/>
      <c r="H18" s="354"/>
      <c r="I18" s="394"/>
      <c r="J18" s="394"/>
      <c r="K18" s="394"/>
      <c r="L18" s="394"/>
      <c r="M18" s="394"/>
      <c r="N18" s="394"/>
      <c r="O18" s="394"/>
      <c r="P18" s="394"/>
      <c r="Q18" s="394"/>
      <c r="R18" s="394"/>
      <c r="S18" s="394"/>
      <c r="T18" s="394"/>
      <c r="U18" s="394"/>
      <c r="V18" s="394"/>
      <c r="W18" s="394"/>
      <c r="X18" s="394"/>
      <c r="Y18" s="394"/>
      <c r="Z18" s="394"/>
      <c r="AA18" s="394"/>
      <c r="AB18" s="389"/>
      <c r="AC18" s="390"/>
      <c r="AD18" s="411"/>
      <c r="AE18" s="407"/>
      <c r="AF18" s="492"/>
      <c r="AG18" s="354"/>
      <c r="AH18" s="363"/>
      <c r="AI18" s="363"/>
      <c r="AJ18" s="363"/>
      <c r="AK18" s="363"/>
      <c r="AL18" s="363"/>
      <c r="AM18" s="363"/>
      <c r="AN18" s="363"/>
      <c r="AO18" s="363"/>
      <c r="AP18" s="384"/>
      <c r="AQ18" s="354"/>
      <c r="AR18" s="354"/>
      <c r="AS18" s="354"/>
      <c r="AT18" s="476"/>
      <c r="AU18" s="521"/>
      <c r="AV18" s="489"/>
      <c r="AW18" s="489"/>
      <c r="AX18" s="532"/>
      <c r="AY18" s="534"/>
      <c r="AZ18" s="381"/>
      <c r="BA18" s="523"/>
    </row>
    <row r="19" spans="1:706" ht="63.75" customHeight="1" x14ac:dyDescent="0.25">
      <c r="A19" s="450"/>
      <c r="B19" s="351"/>
      <c r="C19" s="510" t="s">
        <v>400</v>
      </c>
      <c r="D19" s="509" t="s">
        <v>13</v>
      </c>
      <c r="E19" s="510" t="s">
        <v>399</v>
      </c>
      <c r="F19" s="499" t="s">
        <v>59</v>
      </c>
      <c r="G19" s="405">
        <v>3</v>
      </c>
      <c r="H19" s="405" t="str">
        <f>IF($G19=5,"Casi seguro",IF($G19=4,"Probable",IF($G19=3,"Posible",IF($G19=2,"Improbable",IF($G19=1,"Rara vez","0")))))</f>
        <v>Posible</v>
      </c>
      <c r="I19" s="388">
        <v>1</v>
      </c>
      <c r="J19" s="388">
        <v>1</v>
      </c>
      <c r="K19" s="388">
        <v>0</v>
      </c>
      <c r="L19" s="388">
        <v>1</v>
      </c>
      <c r="M19" s="388">
        <v>1</v>
      </c>
      <c r="N19" s="388">
        <v>1</v>
      </c>
      <c r="O19" s="388">
        <v>1</v>
      </c>
      <c r="P19" s="388">
        <v>0</v>
      </c>
      <c r="Q19" s="388">
        <v>1</v>
      </c>
      <c r="R19" s="388">
        <v>1</v>
      </c>
      <c r="S19" s="388">
        <v>1</v>
      </c>
      <c r="T19" s="388">
        <v>1</v>
      </c>
      <c r="U19" s="388">
        <v>1</v>
      </c>
      <c r="V19" s="388">
        <v>1</v>
      </c>
      <c r="W19" s="388">
        <v>1</v>
      </c>
      <c r="X19" s="388">
        <v>0</v>
      </c>
      <c r="Y19" s="388">
        <v>1</v>
      </c>
      <c r="Z19" s="388">
        <v>1</v>
      </c>
      <c r="AA19" s="388">
        <f>SUM(I19:Z20)</f>
        <v>15</v>
      </c>
      <c r="AB19" s="394" t="str">
        <f t="shared" si="0"/>
        <v>20</v>
      </c>
      <c r="AC19" s="391" t="s">
        <v>89</v>
      </c>
      <c r="AD19" s="511">
        <f t="shared" si="1"/>
        <v>60</v>
      </c>
      <c r="AE19" s="512" t="str">
        <f t="shared" si="2"/>
        <v>Extrema</v>
      </c>
      <c r="AF19" s="504" t="s">
        <v>471</v>
      </c>
      <c r="AG19" s="405" t="s">
        <v>7</v>
      </c>
      <c r="AH19" s="382">
        <v>15</v>
      </c>
      <c r="AI19" s="382">
        <v>5</v>
      </c>
      <c r="AJ19" s="382">
        <v>15</v>
      </c>
      <c r="AK19" s="382">
        <v>0</v>
      </c>
      <c r="AL19" s="382">
        <v>15</v>
      </c>
      <c r="AM19" s="382">
        <v>10</v>
      </c>
      <c r="AN19" s="382">
        <v>30</v>
      </c>
      <c r="AO19" s="382">
        <f>SUM(AH19:AN19)</f>
        <v>90</v>
      </c>
      <c r="AP19" s="404">
        <f>AVERAGE(AO19:AO20)</f>
        <v>90</v>
      </c>
      <c r="AQ19" s="405" t="str">
        <f>IF($AP19&lt;51,"0",IF($AP19&lt;76,"1",IF($AP19&gt;75,"2")))</f>
        <v>2</v>
      </c>
      <c r="AR19" s="405" t="s">
        <v>86</v>
      </c>
      <c r="AS19" s="405" t="s">
        <v>89</v>
      </c>
      <c r="AT19" s="500" t="s">
        <v>83</v>
      </c>
      <c r="AU19" s="539" t="s">
        <v>141</v>
      </c>
      <c r="AV19" s="502" t="s">
        <v>473</v>
      </c>
      <c r="AW19" s="511" t="s">
        <v>474</v>
      </c>
      <c r="AX19" s="545" t="s">
        <v>141</v>
      </c>
      <c r="AY19" s="547" t="s">
        <v>697</v>
      </c>
      <c r="AZ19" s="493" t="s">
        <v>407</v>
      </c>
      <c r="BA19" s="550" t="s">
        <v>475</v>
      </c>
    </row>
    <row r="20" spans="1:706" ht="63.75" customHeight="1" thickBot="1" x14ac:dyDescent="0.3">
      <c r="A20" s="450"/>
      <c r="B20" s="352"/>
      <c r="C20" s="514"/>
      <c r="D20" s="515"/>
      <c r="E20" s="514"/>
      <c r="F20" s="516"/>
      <c r="G20" s="517"/>
      <c r="H20" s="517"/>
      <c r="I20" s="518"/>
      <c r="J20" s="518"/>
      <c r="K20" s="518"/>
      <c r="L20" s="518"/>
      <c r="M20" s="518"/>
      <c r="N20" s="518"/>
      <c r="O20" s="518"/>
      <c r="P20" s="518"/>
      <c r="Q20" s="518"/>
      <c r="R20" s="518"/>
      <c r="S20" s="518"/>
      <c r="T20" s="518"/>
      <c r="U20" s="518"/>
      <c r="V20" s="518"/>
      <c r="W20" s="518"/>
      <c r="X20" s="518"/>
      <c r="Y20" s="518"/>
      <c r="Z20" s="518"/>
      <c r="AA20" s="518"/>
      <c r="AB20" s="535"/>
      <c r="AC20" s="541"/>
      <c r="AD20" s="542"/>
      <c r="AE20" s="543"/>
      <c r="AF20" s="552"/>
      <c r="AG20" s="517"/>
      <c r="AH20" s="536"/>
      <c r="AI20" s="536"/>
      <c r="AJ20" s="536"/>
      <c r="AK20" s="536"/>
      <c r="AL20" s="536"/>
      <c r="AM20" s="536"/>
      <c r="AN20" s="536"/>
      <c r="AO20" s="536"/>
      <c r="AP20" s="537"/>
      <c r="AQ20" s="517"/>
      <c r="AR20" s="517"/>
      <c r="AS20" s="517"/>
      <c r="AT20" s="538"/>
      <c r="AU20" s="540"/>
      <c r="AV20" s="544"/>
      <c r="AW20" s="542"/>
      <c r="AX20" s="546"/>
      <c r="AY20" s="548"/>
      <c r="AZ20" s="549"/>
      <c r="BA20" s="551"/>
    </row>
    <row r="21" spans="1:706" ht="65.25" customHeight="1" x14ac:dyDescent="0.25">
      <c r="A21" s="450"/>
      <c r="B21" s="350" t="s">
        <v>310</v>
      </c>
      <c r="C21" s="443" t="s">
        <v>148</v>
      </c>
      <c r="D21" s="445" t="s">
        <v>14</v>
      </c>
      <c r="E21" s="443" t="s">
        <v>201</v>
      </c>
      <c r="F21" s="447" t="s">
        <v>59</v>
      </c>
      <c r="G21" s="401">
        <v>3</v>
      </c>
      <c r="H21" s="401" t="str">
        <f>IF($G21=5,"Casi seguro",IF($G21=4,"Probable",IF($G21=3,"Posible",IF($G21=2,"Improbable",IF($G21=1,"Rara vez","0")))))</f>
        <v>Posible</v>
      </c>
      <c r="I21" s="393">
        <v>1</v>
      </c>
      <c r="J21" s="393">
        <v>0</v>
      </c>
      <c r="K21" s="393">
        <v>0</v>
      </c>
      <c r="L21" s="393">
        <v>0</v>
      </c>
      <c r="M21" s="393">
        <v>1</v>
      </c>
      <c r="N21" s="393">
        <v>1</v>
      </c>
      <c r="O21" s="393">
        <v>0</v>
      </c>
      <c r="P21" s="393">
        <v>0</v>
      </c>
      <c r="Q21" s="393">
        <v>0</v>
      </c>
      <c r="R21" s="393">
        <v>1</v>
      </c>
      <c r="S21" s="393">
        <v>1</v>
      </c>
      <c r="T21" s="393">
        <v>1</v>
      </c>
      <c r="U21" s="393">
        <v>1</v>
      </c>
      <c r="V21" s="393">
        <v>1</v>
      </c>
      <c r="W21" s="393">
        <v>0</v>
      </c>
      <c r="X21" s="393">
        <v>0</v>
      </c>
      <c r="Y21" s="393">
        <v>1</v>
      </c>
      <c r="Z21" s="393">
        <v>0</v>
      </c>
      <c r="AA21" s="393">
        <f>SUM(I21:Z22)</f>
        <v>9</v>
      </c>
      <c r="AB21" s="395" t="str">
        <f t="shared" si="0"/>
        <v>10</v>
      </c>
      <c r="AC21" s="396" t="s">
        <v>89</v>
      </c>
      <c r="AD21" s="412">
        <f t="shared" si="1"/>
        <v>30</v>
      </c>
      <c r="AE21" s="413" t="str">
        <f t="shared" si="2"/>
        <v>Alta</v>
      </c>
      <c r="AF21" s="169" t="s">
        <v>149</v>
      </c>
      <c r="AG21" s="401" t="s">
        <v>7</v>
      </c>
      <c r="AH21" s="362">
        <v>15</v>
      </c>
      <c r="AI21" s="362">
        <v>5</v>
      </c>
      <c r="AJ21" s="362">
        <v>15</v>
      </c>
      <c r="AK21" s="362">
        <v>0</v>
      </c>
      <c r="AL21" s="362">
        <v>15</v>
      </c>
      <c r="AM21" s="362">
        <v>10</v>
      </c>
      <c r="AN21" s="362">
        <v>30</v>
      </c>
      <c r="AO21" s="362">
        <f>SUM(AH21:AN21)</f>
        <v>90</v>
      </c>
      <c r="AP21" s="383">
        <f>AVERAGE(AO21:AO22)</f>
        <v>90</v>
      </c>
      <c r="AQ21" s="401" t="str">
        <f>IF($AP21&lt;51,"0",IF($AP21&lt;76,"1",IF($AP21&gt;75,"2")))</f>
        <v>2</v>
      </c>
      <c r="AR21" s="401" t="s">
        <v>86</v>
      </c>
      <c r="AS21" s="401" t="s">
        <v>89</v>
      </c>
      <c r="AT21" s="485" t="s">
        <v>83</v>
      </c>
      <c r="AU21" s="486" t="s">
        <v>220</v>
      </c>
      <c r="AV21" s="488" t="s">
        <v>150</v>
      </c>
      <c r="AW21" s="488" t="s">
        <v>191</v>
      </c>
      <c r="AX21" s="490" t="s">
        <v>703</v>
      </c>
      <c r="AY21" s="491" t="s">
        <v>195</v>
      </c>
      <c r="AZ21" s="493" t="s">
        <v>193</v>
      </c>
      <c r="BA21" s="494" t="s">
        <v>194</v>
      </c>
    </row>
    <row r="22" spans="1:706" ht="65.25" customHeight="1" x14ac:dyDescent="0.25">
      <c r="A22" s="450"/>
      <c r="B22" s="351"/>
      <c r="C22" s="444"/>
      <c r="D22" s="446"/>
      <c r="E22" s="444"/>
      <c r="F22" s="448"/>
      <c r="G22" s="354"/>
      <c r="H22" s="354"/>
      <c r="I22" s="394"/>
      <c r="J22" s="394"/>
      <c r="K22" s="394"/>
      <c r="L22" s="394"/>
      <c r="M22" s="394"/>
      <c r="N22" s="394"/>
      <c r="O22" s="394"/>
      <c r="P22" s="394"/>
      <c r="Q22" s="394"/>
      <c r="R22" s="394"/>
      <c r="S22" s="394"/>
      <c r="T22" s="394"/>
      <c r="U22" s="394"/>
      <c r="V22" s="394"/>
      <c r="W22" s="394"/>
      <c r="X22" s="394"/>
      <c r="Y22" s="394"/>
      <c r="Z22" s="394"/>
      <c r="AA22" s="394"/>
      <c r="AB22" s="389"/>
      <c r="AC22" s="390"/>
      <c r="AD22" s="411"/>
      <c r="AE22" s="407"/>
      <c r="AF22" s="55" t="s">
        <v>32</v>
      </c>
      <c r="AG22" s="354"/>
      <c r="AH22" s="363"/>
      <c r="AI22" s="363"/>
      <c r="AJ22" s="363"/>
      <c r="AK22" s="363"/>
      <c r="AL22" s="363"/>
      <c r="AM22" s="363"/>
      <c r="AN22" s="363"/>
      <c r="AO22" s="363"/>
      <c r="AP22" s="384"/>
      <c r="AQ22" s="354"/>
      <c r="AR22" s="354"/>
      <c r="AS22" s="354"/>
      <c r="AT22" s="476"/>
      <c r="AU22" s="487"/>
      <c r="AV22" s="489"/>
      <c r="AW22" s="489"/>
      <c r="AX22" s="381"/>
      <c r="AY22" s="492"/>
      <c r="AZ22" s="381"/>
      <c r="BA22" s="495"/>
    </row>
    <row r="23" spans="1:706" ht="60.75" customHeight="1" x14ac:dyDescent="0.25">
      <c r="A23" s="450"/>
      <c r="B23" s="351"/>
      <c r="C23" s="100" t="s">
        <v>192</v>
      </c>
      <c r="D23" s="496" t="s">
        <v>15</v>
      </c>
      <c r="E23" s="497" t="s">
        <v>151</v>
      </c>
      <c r="F23" s="498" t="s">
        <v>59</v>
      </c>
      <c r="G23" s="353">
        <v>3</v>
      </c>
      <c r="H23" s="353" t="str">
        <f>IF($G23=5,"Casi seguro",IF($G23=4,"Probable",IF($G23=3,"Posible",IF($G23=2,"Improbable",IF($G23=1,"Rara vez","0")))))</f>
        <v>Posible</v>
      </c>
      <c r="I23" s="387">
        <v>1</v>
      </c>
      <c r="J23" s="387">
        <v>0</v>
      </c>
      <c r="K23" s="387">
        <v>0</v>
      </c>
      <c r="L23" s="387">
        <v>0</v>
      </c>
      <c r="M23" s="387">
        <v>1</v>
      </c>
      <c r="N23" s="387">
        <v>1</v>
      </c>
      <c r="O23" s="387">
        <v>0</v>
      </c>
      <c r="P23" s="387">
        <v>0</v>
      </c>
      <c r="Q23" s="387">
        <v>0</v>
      </c>
      <c r="R23" s="387">
        <v>1</v>
      </c>
      <c r="S23" s="387">
        <v>1</v>
      </c>
      <c r="T23" s="387">
        <v>1</v>
      </c>
      <c r="U23" s="387">
        <v>1</v>
      </c>
      <c r="V23" s="387">
        <v>1</v>
      </c>
      <c r="W23" s="387">
        <v>0</v>
      </c>
      <c r="X23" s="387">
        <v>0</v>
      </c>
      <c r="Y23" s="387">
        <v>1</v>
      </c>
      <c r="Z23" s="387">
        <v>0</v>
      </c>
      <c r="AA23" s="387">
        <f>SUM(I23:Z24)</f>
        <v>9</v>
      </c>
      <c r="AB23" s="389" t="str">
        <f t="shared" si="0"/>
        <v>10</v>
      </c>
      <c r="AC23" s="390" t="s">
        <v>89</v>
      </c>
      <c r="AD23" s="410">
        <f t="shared" si="1"/>
        <v>30</v>
      </c>
      <c r="AE23" s="406" t="str">
        <f t="shared" si="2"/>
        <v>Alta</v>
      </c>
      <c r="AF23" s="55" t="s">
        <v>152</v>
      </c>
      <c r="AG23" s="353" t="s">
        <v>7</v>
      </c>
      <c r="AH23" s="402">
        <v>15</v>
      </c>
      <c r="AI23" s="402">
        <v>5</v>
      </c>
      <c r="AJ23" s="402">
        <v>15</v>
      </c>
      <c r="AK23" s="402">
        <v>0</v>
      </c>
      <c r="AL23" s="402">
        <v>15</v>
      </c>
      <c r="AM23" s="402">
        <v>10</v>
      </c>
      <c r="AN23" s="402">
        <v>30</v>
      </c>
      <c r="AO23" s="402">
        <f>SUM(AH23:AN23)</f>
        <v>90</v>
      </c>
      <c r="AP23" s="403">
        <f>AVERAGE(AO23:AO24)</f>
        <v>90</v>
      </c>
      <c r="AQ23" s="353" t="str">
        <f>IF($AP23&lt;51,"0",IF($AP23&lt;76,"1",IF($AP23&gt;75,"2")))</f>
        <v>2</v>
      </c>
      <c r="AR23" s="353" t="s">
        <v>86</v>
      </c>
      <c r="AS23" s="353" t="s">
        <v>89</v>
      </c>
      <c r="AT23" s="475" t="s">
        <v>83</v>
      </c>
      <c r="AU23" s="501" t="s">
        <v>220</v>
      </c>
      <c r="AV23" s="502" t="s">
        <v>153</v>
      </c>
      <c r="AW23" s="95" t="s">
        <v>154</v>
      </c>
      <c r="AX23" s="503" t="s">
        <v>703</v>
      </c>
      <c r="AY23" s="504" t="s">
        <v>195</v>
      </c>
      <c r="AZ23" s="505" t="s">
        <v>193</v>
      </c>
      <c r="BA23" s="506" t="s">
        <v>197</v>
      </c>
    </row>
    <row r="24" spans="1:706" ht="65.25" customHeight="1" x14ac:dyDescent="0.25">
      <c r="A24" s="450"/>
      <c r="B24" s="351"/>
      <c r="C24" s="100" t="s">
        <v>155</v>
      </c>
      <c r="D24" s="446"/>
      <c r="E24" s="444"/>
      <c r="F24" s="499"/>
      <c r="G24" s="354"/>
      <c r="H24" s="354"/>
      <c r="I24" s="388"/>
      <c r="J24" s="388"/>
      <c r="K24" s="388"/>
      <c r="L24" s="388"/>
      <c r="M24" s="388"/>
      <c r="N24" s="388"/>
      <c r="O24" s="388"/>
      <c r="P24" s="388"/>
      <c r="Q24" s="388"/>
      <c r="R24" s="388"/>
      <c r="S24" s="388"/>
      <c r="T24" s="388"/>
      <c r="U24" s="388"/>
      <c r="V24" s="388"/>
      <c r="W24" s="388"/>
      <c r="X24" s="388"/>
      <c r="Y24" s="388"/>
      <c r="Z24" s="388"/>
      <c r="AA24" s="388"/>
      <c r="AB24" s="389"/>
      <c r="AC24" s="391"/>
      <c r="AD24" s="411"/>
      <c r="AE24" s="407"/>
      <c r="AF24" s="55" t="s">
        <v>156</v>
      </c>
      <c r="AG24" s="354"/>
      <c r="AH24" s="363"/>
      <c r="AI24" s="363"/>
      <c r="AJ24" s="363"/>
      <c r="AK24" s="363"/>
      <c r="AL24" s="363"/>
      <c r="AM24" s="363"/>
      <c r="AN24" s="363"/>
      <c r="AO24" s="363"/>
      <c r="AP24" s="404"/>
      <c r="AQ24" s="405"/>
      <c r="AR24" s="405"/>
      <c r="AS24" s="405"/>
      <c r="AT24" s="500"/>
      <c r="AU24" s="487"/>
      <c r="AV24" s="489"/>
      <c r="AW24" s="95" t="s">
        <v>157</v>
      </c>
      <c r="AX24" s="381"/>
      <c r="AY24" s="492"/>
      <c r="AZ24" s="381"/>
      <c r="BA24" s="507"/>
    </row>
    <row r="25" spans="1:706" ht="63" customHeight="1" x14ac:dyDescent="0.25">
      <c r="A25" s="450"/>
      <c r="B25" s="351"/>
      <c r="C25" s="497" t="s">
        <v>158</v>
      </c>
      <c r="D25" s="496" t="s">
        <v>16</v>
      </c>
      <c r="E25" s="497" t="s">
        <v>129</v>
      </c>
      <c r="F25" s="498" t="s">
        <v>59</v>
      </c>
      <c r="G25" s="353">
        <v>4</v>
      </c>
      <c r="H25" s="353" t="str">
        <f>IF($G25=5,"Casi seguro",IF($G25=4,"Probable",IF($G25=3,"Posible",IF($G25=2,"Improbable",IF($G25=1,"Rara vez","0")))))</f>
        <v>Probable</v>
      </c>
      <c r="I25" s="387">
        <v>0</v>
      </c>
      <c r="J25" s="387">
        <v>0</v>
      </c>
      <c r="K25" s="387">
        <v>0</v>
      </c>
      <c r="L25" s="387">
        <v>0</v>
      </c>
      <c r="M25" s="387">
        <v>1</v>
      </c>
      <c r="N25" s="387">
        <v>0</v>
      </c>
      <c r="O25" s="387">
        <v>0</v>
      </c>
      <c r="P25" s="387">
        <v>0</v>
      </c>
      <c r="Q25" s="387">
        <v>0</v>
      </c>
      <c r="R25" s="387">
        <v>0</v>
      </c>
      <c r="S25" s="387">
        <v>1</v>
      </c>
      <c r="T25" s="387">
        <v>1</v>
      </c>
      <c r="U25" s="387">
        <v>1</v>
      </c>
      <c r="V25" s="387">
        <v>1</v>
      </c>
      <c r="W25" s="387">
        <v>0</v>
      </c>
      <c r="X25" s="387">
        <v>0</v>
      </c>
      <c r="Y25" s="387">
        <v>0</v>
      </c>
      <c r="Z25" s="387">
        <v>0</v>
      </c>
      <c r="AA25" s="387">
        <f>SUM(I25:Z26)</f>
        <v>5</v>
      </c>
      <c r="AB25" s="389" t="str">
        <f>IF($AA25&lt;6,"5",IF($AA25&lt;12,"10",IF($AA25&gt;11,"20")))</f>
        <v>5</v>
      </c>
      <c r="AC25" s="390" t="s">
        <v>88</v>
      </c>
      <c r="AD25" s="410">
        <f t="shared" si="1"/>
        <v>20</v>
      </c>
      <c r="AE25" s="406" t="str">
        <f t="shared" si="2"/>
        <v>Moderada</v>
      </c>
      <c r="AF25" s="55" t="s">
        <v>34</v>
      </c>
      <c r="AG25" s="353" t="s">
        <v>7</v>
      </c>
      <c r="AH25" s="402">
        <v>15</v>
      </c>
      <c r="AI25" s="402">
        <v>5</v>
      </c>
      <c r="AJ25" s="402">
        <v>15</v>
      </c>
      <c r="AK25" s="402">
        <v>0</v>
      </c>
      <c r="AL25" s="402">
        <v>15</v>
      </c>
      <c r="AM25" s="402">
        <v>10</v>
      </c>
      <c r="AN25" s="402">
        <v>30</v>
      </c>
      <c r="AO25" s="402">
        <f>SUM(AH25:AN25)</f>
        <v>90</v>
      </c>
      <c r="AP25" s="403">
        <f>AVERAGE(AO25:AO26)</f>
        <v>90</v>
      </c>
      <c r="AQ25" s="353" t="str">
        <f>IF($AP25&lt;51,"0",IF($AP25&lt;76,"1",IF($AP25&gt;75,"2")))</f>
        <v>2</v>
      </c>
      <c r="AR25" s="353" t="s">
        <v>85</v>
      </c>
      <c r="AS25" s="353" t="s">
        <v>88</v>
      </c>
      <c r="AT25" s="475" t="s">
        <v>83</v>
      </c>
      <c r="AU25" s="501" t="s">
        <v>220</v>
      </c>
      <c r="AV25" s="502" t="s">
        <v>159</v>
      </c>
      <c r="AW25" s="502" t="s">
        <v>160</v>
      </c>
      <c r="AX25" s="503" t="s">
        <v>703</v>
      </c>
      <c r="AY25" s="504" t="s">
        <v>195</v>
      </c>
      <c r="AZ25" s="505" t="s">
        <v>193</v>
      </c>
      <c r="BA25" s="508" t="s">
        <v>196</v>
      </c>
    </row>
    <row r="26" spans="1:706" ht="63" customHeight="1" x14ac:dyDescent="0.25">
      <c r="A26" s="450"/>
      <c r="B26" s="519"/>
      <c r="C26" s="444"/>
      <c r="D26" s="446"/>
      <c r="E26" s="444"/>
      <c r="F26" s="448"/>
      <c r="G26" s="354"/>
      <c r="H26" s="354"/>
      <c r="I26" s="394"/>
      <c r="J26" s="394"/>
      <c r="K26" s="394"/>
      <c r="L26" s="394"/>
      <c r="M26" s="394"/>
      <c r="N26" s="394"/>
      <c r="O26" s="394"/>
      <c r="P26" s="394"/>
      <c r="Q26" s="394"/>
      <c r="R26" s="394"/>
      <c r="S26" s="394"/>
      <c r="T26" s="394"/>
      <c r="U26" s="394"/>
      <c r="V26" s="394"/>
      <c r="W26" s="394"/>
      <c r="X26" s="394"/>
      <c r="Y26" s="394"/>
      <c r="Z26" s="394"/>
      <c r="AA26" s="394"/>
      <c r="AB26" s="389"/>
      <c r="AC26" s="390"/>
      <c r="AD26" s="411"/>
      <c r="AE26" s="407"/>
      <c r="AF26" s="55" t="s">
        <v>35</v>
      </c>
      <c r="AG26" s="354"/>
      <c r="AH26" s="363"/>
      <c r="AI26" s="363"/>
      <c r="AJ26" s="363"/>
      <c r="AK26" s="363"/>
      <c r="AL26" s="363"/>
      <c r="AM26" s="363"/>
      <c r="AN26" s="363"/>
      <c r="AO26" s="363"/>
      <c r="AP26" s="384"/>
      <c r="AQ26" s="354"/>
      <c r="AR26" s="354"/>
      <c r="AS26" s="354"/>
      <c r="AT26" s="476"/>
      <c r="AU26" s="487"/>
      <c r="AV26" s="489"/>
      <c r="AW26" s="489"/>
      <c r="AX26" s="381"/>
      <c r="AY26" s="492"/>
      <c r="AZ26" s="381"/>
      <c r="BA26" s="507"/>
    </row>
    <row r="27" spans="1:706" ht="108.75" customHeight="1" thickBot="1" x14ac:dyDescent="0.3">
      <c r="A27" s="450"/>
      <c r="B27" s="235" t="s">
        <v>366</v>
      </c>
      <c r="C27" s="98" t="s">
        <v>161</v>
      </c>
      <c r="D27" s="247" t="s">
        <v>17</v>
      </c>
      <c r="E27" s="100" t="s">
        <v>162</v>
      </c>
      <c r="F27" s="236" t="s">
        <v>59</v>
      </c>
      <c r="G27" s="306">
        <v>4</v>
      </c>
      <c r="H27" s="306" t="str">
        <f>IF($G27=5,"Casi seguro",IF($G27=4,"Probable",IF($G27=3,"Posible",IF($G27=2,"Improbable",IF($G27=1,"Rara vez","0")))))</f>
        <v>Probable</v>
      </c>
      <c r="I27" s="274">
        <v>1</v>
      </c>
      <c r="J27" s="274">
        <v>0</v>
      </c>
      <c r="K27" s="274">
        <v>0</v>
      </c>
      <c r="L27" s="274">
        <v>0</v>
      </c>
      <c r="M27" s="274">
        <v>1</v>
      </c>
      <c r="N27" s="274">
        <v>1</v>
      </c>
      <c r="O27" s="274">
        <v>0</v>
      </c>
      <c r="P27" s="274">
        <v>0</v>
      </c>
      <c r="Q27" s="274">
        <v>0</v>
      </c>
      <c r="R27" s="274">
        <v>1</v>
      </c>
      <c r="S27" s="274">
        <v>1</v>
      </c>
      <c r="T27" s="274">
        <v>1</v>
      </c>
      <c r="U27" s="274">
        <v>1</v>
      </c>
      <c r="V27" s="274">
        <v>1</v>
      </c>
      <c r="W27" s="274">
        <v>0</v>
      </c>
      <c r="X27" s="274">
        <v>0</v>
      </c>
      <c r="Y27" s="274">
        <v>1</v>
      </c>
      <c r="Z27" s="274">
        <v>0</v>
      </c>
      <c r="AA27" s="274">
        <f>SUM(I27:Z27)</f>
        <v>9</v>
      </c>
      <c r="AB27" s="274" t="str">
        <f>IF($AA27&lt;6,"5",IF($AA27&lt;12,"10",IF($AA27&gt;11,"20")))</f>
        <v>10</v>
      </c>
      <c r="AC27" s="270" t="s">
        <v>89</v>
      </c>
      <c r="AD27" s="303">
        <f t="shared" si="1"/>
        <v>40</v>
      </c>
      <c r="AE27" s="304" t="str">
        <f t="shared" si="2"/>
        <v>Alta</v>
      </c>
      <c r="AF27" s="55" t="s">
        <v>163</v>
      </c>
      <c r="AG27" s="306" t="s">
        <v>7</v>
      </c>
      <c r="AH27" s="305">
        <v>15</v>
      </c>
      <c r="AI27" s="305">
        <v>5</v>
      </c>
      <c r="AJ27" s="305">
        <v>15</v>
      </c>
      <c r="AK27" s="305">
        <v>0</v>
      </c>
      <c r="AL27" s="305">
        <v>15</v>
      </c>
      <c r="AM27" s="305">
        <v>10</v>
      </c>
      <c r="AN27" s="305">
        <v>30</v>
      </c>
      <c r="AO27" s="237">
        <f>SUM(AH27:AN27)</f>
        <v>90</v>
      </c>
      <c r="AP27" s="238">
        <f>AO27</f>
        <v>90</v>
      </c>
      <c r="AQ27" s="306" t="str">
        <f>IF($AP27&lt;51,"0",IF($AP27&lt;76,"1",IF($AP27&gt;75,"2")))</f>
        <v>2</v>
      </c>
      <c r="AR27" s="306" t="s">
        <v>85</v>
      </c>
      <c r="AS27" s="306" t="s">
        <v>88</v>
      </c>
      <c r="AT27" s="239" t="s">
        <v>83</v>
      </c>
      <c r="AU27" s="240" t="s">
        <v>220</v>
      </c>
      <c r="AV27" s="95" t="s">
        <v>164</v>
      </c>
      <c r="AW27" s="95" t="s">
        <v>198</v>
      </c>
      <c r="AX27" s="241" t="s">
        <v>232</v>
      </c>
      <c r="AY27" s="55" t="s">
        <v>199</v>
      </c>
      <c r="AZ27" s="62" t="s">
        <v>193</v>
      </c>
      <c r="BA27" s="308" t="s">
        <v>200</v>
      </c>
    </row>
    <row r="28" spans="1:706" s="45" customFormat="1" ht="180" customHeight="1" x14ac:dyDescent="0.25">
      <c r="A28" s="414" t="s">
        <v>363</v>
      </c>
      <c r="B28" s="199" t="s">
        <v>308</v>
      </c>
      <c r="C28" s="94" t="s">
        <v>494</v>
      </c>
      <c r="D28" s="248" t="s">
        <v>18</v>
      </c>
      <c r="E28" s="94" t="s">
        <v>495</v>
      </c>
      <c r="F28" s="87" t="s">
        <v>60</v>
      </c>
      <c r="G28" s="90">
        <v>4</v>
      </c>
      <c r="H28" s="90" t="str">
        <f>IF($G28=5,"Casi seguro",IF($G28=4,"Probable",IF($G28=3,"Posible",IF($G28=2,"Improbable",IF($G28=1,"Rara vez","0")))))</f>
        <v>Probable</v>
      </c>
      <c r="I28" s="151">
        <v>1</v>
      </c>
      <c r="J28" s="151">
        <v>1</v>
      </c>
      <c r="K28" s="151">
        <v>0</v>
      </c>
      <c r="L28" s="151">
        <v>0</v>
      </c>
      <c r="M28" s="151">
        <v>1</v>
      </c>
      <c r="N28" s="151">
        <v>1</v>
      </c>
      <c r="O28" s="151">
        <v>0</v>
      </c>
      <c r="P28" s="151">
        <v>1</v>
      </c>
      <c r="Q28" s="151">
        <v>1</v>
      </c>
      <c r="R28" s="151">
        <v>1</v>
      </c>
      <c r="S28" s="151">
        <v>1</v>
      </c>
      <c r="T28" s="151">
        <v>1</v>
      </c>
      <c r="U28" s="151">
        <v>1</v>
      </c>
      <c r="V28" s="151">
        <v>0</v>
      </c>
      <c r="W28" s="151">
        <v>1</v>
      </c>
      <c r="X28" s="151">
        <v>0</v>
      </c>
      <c r="Y28" s="151">
        <v>0</v>
      </c>
      <c r="Z28" s="151">
        <v>0</v>
      </c>
      <c r="AA28" s="171">
        <f>SUM(I28:Z28)</f>
        <v>11</v>
      </c>
      <c r="AB28" s="297" t="str">
        <f>IF($AA28&lt;6,"5",IF($AA28&lt;12,"10",IF($AA28&gt;11,"20")))</f>
        <v>10</v>
      </c>
      <c r="AC28" s="298" t="s">
        <v>89</v>
      </c>
      <c r="AD28" s="152">
        <f>$G28*$AB28</f>
        <v>40</v>
      </c>
      <c r="AE28" s="153" t="str">
        <f>IF($AD28=5,"Baja",IF($AD28=10,"Baja", IF($AD28=15,"Moderada",IF($AD28=20,"Moderada", IF($AD28=25,"Moderada",IF($AD28=30,"Alta", IF($AD28=40,"Alta", IF($AD28=50,"Alta",IF($AD28=60,"Extrema", IF($AD28=80,"Extrema", IF($AD28=100,"Extrema","0")))))))))))</f>
        <v>Alta</v>
      </c>
      <c r="AF28" s="88" t="s">
        <v>231</v>
      </c>
      <c r="AG28" s="90" t="s">
        <v>7</v>
      </c>
      <c r="AH28" s="154">
        <v>15</v>
      </c>
      <c r="AI28" s="154">
        <v>5</v>
      </c>
      <c r="AJ28" s="154">
        <v>0</v>
      </c>
      <c r="AK28" s="154">
        <v>10</v>
      </c>
      <c r="AL28" s="154">
        <v>15</v>
      </c>
      <c r="AM28" s="154">
        <v>10</v>
      </c>
      <c r="AN28" s="154">
        <v>30</v>
      </c>
      <c r="AO28" s="155">
        <f t="shared" ref="AO28:AO33" si="3">SUM(AH28:AN28)</f>
        <v>85</v>
      </c>
      <c r="AP28" s="89">
        <f>AO28</f>
        <v>85</v>
      </c>
      <c r="AQ28" s="90" t="str">
        <f>IF($AP28&lt;51,"0",IF($AP28&lt;76,"1",IF($AP28&gt;75,"2")))</f>
        <v>2</v>
      </c>
      <c r="AR28" s="90" t="s">
        <v>85</v>
      </c>
      <c r="AS28" s="90" t="s">
        <v>89</v>
      </c>
      <c r="AT28" s="91" t="s">
        <v>79</v>
      </c>
      <c r="AU28" s="92" t="s">
        <v>141</v>
      </c>
      <c r="AV28" s="93" t="s">
        <v>496</v>
      </c>
      <c r="AW28" s="93" t="s">
        <v>497</v>
      </c>
      <c r="AX28" s="171" t="s">
        <v>232</v>
      </c>
      <c r="AY28" s="169" t="s">
        <v>499</v>
      </c>
      <c r="AZ28" s="93" t="s">
        <v>215</v>
      </c>
      <c r="BA28" s="309" t="s">
        <v>498</v>
      </c>
      <c r="BB28" s="46"/>
      <c r="BC28" s="46"/>
      <c r="BD28" s="46"/>
      <c r="BE28" s="46"/>
      <c r="BF28" s="46"/>
      <c r="BG28" s="46"/>
      <c r="BH28" s="46"/>
      <c r="BI28" s="46"/>
      <c r="BJ28" s="46"/>
      <c r="BK28" s="46"/>
      <c r="BL28" s="46"/>
      <c r="BM28" s="46"/>
      <c r="BN28" s="46"/>
      <c r="BO28" s="46"/>
      <c r="BP28" s="46"/>
      <c r="BQ28" s="46"/>
      <c r="BR28" s="46"/>
      <c r="BS28" s="46"/>
      <c r="BT28" s="46"/>
      <c r="BU28" s="46"/>
      <c r="BV28" s="46"/>
      <c r="BW28" s="46"/>
      <c r="BX28" s="46"/>
      <c r="BY28" s="46"/>
      <c r="BZ28" s="46"/>
      <c r="CA28" s="46"/>
      <c r="CB28" s="46"/>
      <c r="CC28" s="46"/>
      <c r="CD28" s="46"/>
      <c r="CE28" s="46"/>
      <c r="CF28" s="46"/>
      <c r="CG28" s="46"/>
      <c r="CH28" s="46"/>
      <c r="CI28" s="46"/>
      <c r="CJ28" s="46"/>
      <c r="CK28" s="46"/>
      <c r="CL28" s="46"/>
      <c r="CM28" s="46"/>
      <c r="CN28" s="46"/>
      <c r="CO28" s="46"/>
      <c r="CP28" s="46"/>
      <c r="CQ28" s="46"/>
      <c r="CR28" s="46"/>
      <c r="CS28" s="46"/>
      <c r="CT28" s="46"/>
      <c r="CU28" s="46"/>
      <c r="CV28" s="46"/>
      <c r="CW28" s="46"/>
      <c r="CX28" s="46"/>
      <c r="CY28" s="46"/>
      <c r="CZ28" s="46"/>
      <c r="DA28" s="46"/>
      <c r="DB28" s="46"/>
      <c r="DC28" s="46"/>
      <c r="DD28" s="46"/>
      <c r="DE28" s="46"/>
      <c r="DF28" s="46"/>
      <c r="DG28" s="46"/>
      <c r="DH28" s="46"/>
      <c r="DI28" s="46"/>
      <c r="DJ28" s="46"/>
      <c r="DK28" s="46"/>
      <c r="DL28" s="46"/>
      <c r="DM28" s="46"/>
      <c r="DN28" s="46"/>
      <c r="DO28" s="46"/>
      <c r="DP28" s="46"/>
      <c r="DQ28" s="46"/>
      <c r="DR28" s="46"/>
      <c r="DS28" s="46"/>
      <c r="DT28" s="46"/>
      <c r="DU28" s="46"/>
      <c r="DV28" s="46"/>
      <c r="DW28" s="46"/>
      <c r="DX28" s="46"/>
      <c r="DY28" s="46"/>
      <c r="DZ28" s="46"/>
      <c r="EA28" s="46"/>
      <c r="EB28" s="46"/>
      <c r="EC28" s="46"/>
      <c r="ED28" s="46"/>
      <c r="EE28" s="46"/>
      <c r="EF28" s="46"/>
      <c r="EG28" s="46"/>
      <c r="EH28" s="46"/>
      <c r="EI28" s="46"/>
      <c r="EJ28" s="46"/>
      <c r="EK28" s="46"/>
      <c r="EL28" s="46"/>
      <c r="EM28" s="46"/>
      <c r="EN28" s="46"/>
      <c r="EO28" s="46"/>
      <c r="EP28" s="46"/>
      <c r="EQ28" s="46"/>
      <c r="ER28" s="46"/>
      <c r="ES28" s="46"/>
      <c r="ET28" s="46"/>
      <c r="EU28" s="46"/>
      <c r="EV28" s="46"/>
      <c r="EW28" s="46"/>
      <c r="EX28" s="46"/>
      <c r="EY28" s="46"/>
      <c r="EZ28" s="46"/>
      <c r="FA28" s="46"/>
      <c r="FB28" s="46"/>
      <c r="FC28" s="46"/>
      <c r="FD28" s="46"/>
      <c r="FE28" s="46"/>
      <c r="FF28" s="46"/>
      <c r="FG28" s="46"/>
      <c r="FH28" s="46"/>
      <c r="FI28" s="46"/>
      <c r="FJ28" s="46"/>
      <c r="FK28" s="46"/>
      <c r="FL28" s="46"/>
      <c r="FM28" s="46"/>
      <c r="FN28" s="46"/>
      <c r="FO28" s="46"/>
      <c r="FP28" s="46"/>
      <c r="FQ28" s="46"/>
      <c r="FR28" s="46"/>
      <c r="FS28" s="46"/>
      <c r="FT28" s="46"/>
      <c r="FU28" s="46"/>
      <c r="FV28" s="46"/>
      <c r="FW28" s="46"/>
      <c r="FX28" s="46"/>
      <c r="FY28" s="46"/>
      <c r="FZ28" s="46"/>
      <c r="GA28" s="46"/>
      <c r="GB28" s="46"/>
      <c r="GC28" s="46"/>
      <c r="GD28" s="46"/>
      <c r="GE28" s="46"/>
      <c r="GF28" s="46"/>
      <c r="GG28" s="46"/>
      <c r="GH28" s="46"/>
      <c r="GI28" s="46"/>
      <c r="GJ28" s="46"/>
      <c r="GK28" s="46"/>
      <c r="GL28" s="46"/>
      <c r="GM28" s="46"/>
      <c r="GN28" s="46"/>
      <c r="GO28" s="46"/>
      <c r="GP28" s="46"/>
      <c r="GQ28" s="46"/>
      <c r="GR28" s="46"/>
      <c r="GS28" s="46"/>
      <c r="GT28" s="46"/>
      <c r="GU28" s="46"/>
      <c r="GV28" s="46"/>
      <c r="GW28" s="46"/>
      <c r="GX28" s="46"/>
      <c r="GY28" s="46"/>
      <c r="GZ28" s="46"/>
      <c r="HA28" s="46"/>
      <c r="HB28" s="46"/>
      <c r="HC28" s="46"/>
      <c r="HD28" s="46"/>
      <c r="HE28" s="46"/>
      <c r="HF28" s="46"/>
      <c r="HG28" s="46"/>
      <c r="HH28" s="46"/>
      <c r="HI28" s="46"/>
      <c r="HJ28" s="46"/>
      <c r="HK28" s="46"/>
      <c r="HL28" s="46"/>
      <c r="HM28" s="46"/>
      <c r="HN28" s="46"/>
      <c r="HO28" s="46"/>
      <c r="HP28" s="46"/>
      <c r="HQ28" s="46"/>
      <c r="HR28" s="46"/>
      <c r="HS28" s="46"/>
      <c r="HT28" s="46"/>
      <c r="HU28" s="46"/>
      <c r="HV28" s="46"/>
      <c r="HW28" s="46"/>
      <c r="HX28" s="46"/>
      <c r="HY28" s="46"/>
      <c r="HZ28" s="46"/>
      <c r="IA28" s="46"/>
      <c r="IB28" s="46"/>
      <c r="IC28" s="46"/>
      <c r="ID28" s="46"/>
      <c r="IE28" s="46"/>
      <c r="IF28" s="46"/>
      <c r="IG28" s="46"/>
      <c r="IH28" s="46"/>
      <c r="II28" s="46"/>
      <c r="IJ28" s="46"/>
      <c r="IK28" s="46"/>
      <c r="IL28" s="46"/>
      <c r="IM28" s="46"/>
      <c r="IN28" s="46"/>
      <c r="IO28" s="46"/>
      <c r="IP28" s="46"/>
      <c r="IQ28" s="46"/>
      <c r="IR28" s="46"/>
      <c r="IS28" s="46"/>
      <c r="IT28" s="46"/>
      <c r="IU28" s="46"/>
      <c r="IV28" s="46"/>
      <c r="IW28" s="46"/>
      <c r="IX28" s="46"/>
      <c r="IY28" s="46"/>
      <c r="IZ28" s="46"/>
      <c r="JA28" s="46"/>
      <c r="JB28" s="46"/>
      <c r="JC28" s="46"/>
      <c r="JD28" s="46"/>
      <c r="JE28" s="46"/>
      <c r="JF28" s="46"/>
      <c r="JG28" s="46"/>
      <c r="JH28" s="46"/>
      <c r="JI28" s="46"/>
      <c r="JJ28" s="46"/>
      <c r="JK28" s="46"/>
      <c r="JL28" s="46"/>
      <c r="JM28" s="46"/>
      <c r="JN28" s="46"/>
      <c r="JO28" s="46"/>
      <c r="JP28" s="46"/>
      <c r="JQ28" s="46"/>
      <c r="JR28" s="46"/>
      <c r="JS28" s="46"/>
      <c r="JT28" s="46"/>
      <c r="JU28" s="46"/>
      <c r="JV28" s="46"/>
      <c r="JW28" s="46"/>
      <c r="JX28" s="46"/>
      <c r="JY28" s="46"/>
      <c r="JZ28" s="46"/>
      <c r="KA28" s="46"/>
      <c r="KB28" s="46"/>
      <c r="KC28" s="46"/>
      <c r="KD28" s="46"/>
      <c r="KE28" s="46"/>
      <c r="KF28" s="46"/>
      <c r="KG28" s="46"/>
      <c r="KH28" s="46"/>
      <c r="KI28" s="46"/>
      <c r="KJ28" s="46"/>
      <c r="KK28" s="46"/>
      <c r="KL28" s="46"/>
      <c r="KM28" s="46"/>
      <c r="KN28" s="46"/>
      <c r="KO28" s="46"/>
      <c r="KP28" s="46"/>
      <c r="KQ28" s="46"/>
      <c r="KR28" s="46"/>
      <c r="KS28" s="46"/>
      <c r="KT28" s="46"/>
      <c r="KU28" s="46"/>
      <c r="KV28" s="46"/>
      <c r="KW28" s="46"/>
      <c r="KX28" s="46"/>
      <c r="KY28" s="46"/>
      <c r="KZ28" s="46"/>
      <c r="LA28" s="46"/>
      <c r="LB28" s="46"/>
      <c r="LC28" s="46"/>
      <c r="LD28" s="46"/>
      <c r="LE28" s="46"/>
      <c r="LF28" s="46"/>
      <c r="LG28" s="46"/>
      <c r="LH28" s="46"/>
      <c r="LI28" s="46"/>
      <c r="LJ28" s="46"/>
      <c r="LK28" s="46"/>
      <c r="LL28" s="46"/>
      <c r="LM28" s="46"/>
      <c r="LN28" s="46"/>
      <c r="LO28" s="46"/>
      <c r="LP28" s="46"/>
      <c r="LQ28" s="46"/>
      <c r="LR28" s="46"/>
      <c r="LS28" s="46"/>
      <c r="LT28" s="46"/>
      <c r="LU28" s="46"/>
      <c r="LV28" s="46"/>
      <c r="LW28" s="46"/>
      <c r="LX28" s="46"/>
      <c r="LY28" s="46"/>
      <c r="LZ28" s="46"/>
      <c r="MA28" s="46"/>
      <c r="MB28" s="46"/>
      <c r="MC28" s="46"/>
      <c r="MD28" s="46"/>
      <c r="ME28" s="46"/>
      <c r="MF28" s="46"/>
      <c r="MG28" s="46"/>
      <c r="MH28" s="46"/>
      <c r="MI28" s="46"/>
      <c r="MJ28" s="46"/>
      <c r="MK28" s="46"/>
      <c r="ML28" s="46"/>
      <c r="MM28" s="46"/>
      <c r="MN28" s="46"/>
      <c r="MO28" s="46"/>
      <c r="MP28" s="46"/>
      <c r="MQ28" s="46"/>
      <c r="MR28" s="46"/>
      <c r="MS28" s="46"/>
      <c r="MT28" s="46"/>
      <c r="MU28" s="46"/>
      <c r="MV28" s="46"/>
      <c r="MW28" s="46"/>
      <c r="MX28" s="46"/>
      <c r="MY28" s="46"/>
      <c r="MZ28" s="46"/>
      <c r="NA28" s="46"/>
      <c r="NB28" s="46"/>
      <c r="NC28" s="46"/>
      <c r="ND28" s="46"/>
      <c r="NE28" s="46"/>
      <c r="NF28" s="46"/>
      <c r="NG28" s="46"/>
      <c r="NH28" s="46"/>
      <c r="NI28" s="46"/>
      <c r="NJ28" s="46"/>
      <c r="NK28" s="46"/>
      <c r="NL28" s="46"/>
      <c r="NM28" s="46"/>
      <c r="NN28" s="46"/>
      <c r="NO28" s="46"/>
      <c r="NP28" s="46"/>
      <c r="NQ28" s="46"/>
      <c r="NR28" s="46"/>
      <c r="NS28" s="46"/>
      <c r="NT28" s="46"/>
      <c r="NU28" s="46"/>
      <c r="NV28" s="46"/>
      <c r="NW28" s="46"/>
      <c r="NX28" s="46"/>
      <c r="NY28" s="46"/>
      <c r="NZ28" s="46"/>
      <c r="OA28" s="46"/>
      <c r="OB28" s="46"/>
      <c r="OC28" s="46"/>
      <c r="OD28" s="46"/>
      <c r="OE28" s="46"/>
      <c r="OF28" s="46"/>
      <c r="OG28" s="46"/>
      <c r="OH28" s="46"/>
      <c r="OI28" s="46"/>
      <c r="OJ28" s="46"/>
      <c r="OK28" s="46"/>
      <c r="OL28" s="46"/>
      <c r="OM28" s="46"/>
      <c r="ON28" s="46"/>
      <c r="OO28" s="46"/>
      <c r="OP28" s="46"/>
      <c r="OQ28" s="46"/>
      <c r="OR28" s="46"/>
      <c r="OS28" s="46"/>
      <c r="OT28" s="46"/>
      <c r="OU28" s="46"/>
      <c r="OV28" s="46"/>
      <c r="OW28" s="46"/>
      <c r="OX28" s="46"/>
      <c r="OY28" s="46"/>
      <c r="OZ28" s="46"/>
      <c r="PA28" s="46"/>
      <c r="PB28" s="46"/>
      <c r="PC28" s="46"/>
      <c r="PD28" s="46"/>
      <c r="PE28" s="46"/>
      <c r="PF28" s="46"/>
      <c r="PG28" s="46"/>
      <c r="PH28" s="46"/>
      <c r="PI28" s="46"/>
      <c r="PJ28" s="46"/>
      <c r="PK28" s="46"/>
      <c r="PL28" s="46"/>
      <c r="PM28" s="46"/>
      <c r="PN28" s="46"/>
      <c r="PO28" s="46"/>
      <c r="PP28" s="46"/>
      <c r="PQ28" s="46"/>
      <c r="PR28" s="46"/>
      <c r="PS28" s="46"/>
      <c r="PT28" s="46"/>
      <c r="PU28" s="46"/>
      <c r="PV28" s="46"/>
      <c r="PW28" s="46"/>
      <c r="PX28" s="46"/>
      <c r="PY28" s="46"/>
      <c r="PZ28" s="46"/>
      <c r="QA28" s="46"/>
      <c r="QB28" s="46"/>
      <c r="QC28" s="46"/>
      <c r="QD28" s="46"/>
      <c r="QE28" s="46"/>
      <c r="QF28" s="46"/>
      <c r="QG28" s="46"/>
      <c r="QH28" s="46"/>
      <c r="QI28" s="46"/>
      <c r="QJ28" s="46"/>
      <c r="QK28" s="46"/>
      <c r="QL28" s="46"/>
      <c r="QM28" s="46"/>
      <c r="QN28" s="46"/>
      <c r="QO28" s="46"/>
      <c r="QP28" s="46"/>
      <c r="QQ28" s="46"/>
      <c r="QR28" s="46"/>
      <c r="QS28" s="46"/>
      <c r="QT28" s="46"/>
      <c r="QU28" s="46"/>
      <c r="QV28" s="46"/>
      <c r="QW28" s="46"/>
      <c r="QX28" s="46"/>
      <c r="QY28" s="46"/>
      <c r="QZ28" s="46"/>
      <c r="RA28" s="46"/>
      <c r="RB28" s="46"/>
      <c r="RC28" s="46"/>
      <c r="RD28" s="46"/>
      <c r="RE28" s="46"/>
      <c r="RF28" s="46"/>
      <c r="RG28" s="46"/>
      <c r="RH28" s="46"/>
      <c r="RI28" s="46"/>
      <c r="RJ28" s="46"/>
      <c r="RK28" s="46"/>
      <c r="RL28" s="46"/>
      <c r="RM28" s="46"/>
      <c r="RN28" s="46"/>
      <c r="RO28" s="46"/>
      <c r="RP28" s="46"/>
      <c r="RQ28" s="46"/>
      <c r="RR28" s="46"/>
      <c r="RS28" s="46"/>
      <c r="RT28" s="46"/>
      <c r="RU28" s="46"/>
      <c r="RV28" s="46"/>
      <c r="RW28" s="46"/>
      <c r="RX28" s="46"/>
      <c r="RY28" s="46"/>
      <c r="RZ28" s="46"/>
      <c r="SA28" s="46"/>
      <c r="SB28" s="46"/>
      <c r="SC28" s="46"/>
      <c r="SD28" s="46"/>
      <c r="SE28" s="46"/>
      <c r="SF28" s="46"/>
      <c r="SG28" s="46"/>
      <c r="SH28" s="46"/>
      <c r="SI28" s="46"/>
      <c r="SJ28" s="46"/>
      <c r="SK28" s="46"/>
      <c r="SL28" s="46"/>
      <c r="SM28" s="46"/>
      <c r="SN28" s="46"/>
      <c r="SO28" s="46"/>
      <c r="SP28" s="46"/>
      <c r="SQ28" s="46"/>
      <c r="SR28" s="46"/>
      <c r="SS28" s="46"/>
      <c r="ST28" s="46"/>
      <c r="SU28" s="46"/>
      <c r="SV28" s="46"/>
      <c r="SW28" s="46"/>
      <c r="SX28" s="46"/>
      <c r="SY28" s="46"/>
      <c r="SZ28" s="46"/>
      <c r="TA28" s="46"/>
      <c r="TB28" s="46"/>
      <c r="TC28" s="46"/>
      <c r="TD28" s="46"/>
      <c r="TE28" s="46"/>
      <c r="TF28" s="46"/>
      <c r="TG28" s="46"/>
      <c r="TH28" s="46"/>
      <c r="TI28" s="46"/>
      <c r="TJ28" s="46"/>
      <c r="TK28" s="46"/>
      <c r="TL28" s="46"/>
      <c r="TM28" s="46"/>
      <c r="TN28" s="46"/>
      <c r="TO28" s="46"/>
      <c r="TP28" s="46"/>
      <c r="TQ28" s="46"/>
      <c r="TR28" s="46"/>
      <c r="TS28" s="46"/>
      <c r="TT28" s="46"/>
      <c r="TU28" s="46"/>
      <c r="TV28" s="46"/>
      <c r="TW28" s="46"/>
      <c r="TX28" s="46"/>
      <c r="TY28" s="46"/>
      <c r="TZ28" s="46"/>
      <c r="UA28" s="46"/>
      <c r="UB28" s="46"/>
      <c r="UC28" s="46"/>
      <c r="UD28" s="46"/>
      <c r="UE28" s="46"/>
      <c r="UF28" s="46"/>
      <c r="UG28" s="46"/>
      <c r="UH28" s="46"/>
      <c r="UI28" s="46"/>
      <c r="UJ28" s="46"/>
      <c r="UK28" s="46"/>
      <c r="UL28" s="46"/>
      <c r="UM28" s="46"/>
      <c r="UN28" s="46"/>
      <c r="UO28" s="46"/>
      <c r="UP28" s="46"/>
      <c r="UQ28" s="46"/>
      <c r="UR28" s="46"/>
      <c r="US28" s="46"/>
      <c r="UT28" s="46"/>
      <c r="UU28" s="46"/>
      <c r="UV28" s="46"/>
      <c r="UW28" s="46"/>
      <c r="UX28" s="46"/>
      <c r="UY28" s="46"/>
      <c r="UZ28" s="46"/>
      <c r="VA28" s="46"/>
      <c r="VB28" s="46"/>
      <c r="VC28" s="46"/>
      <c r="VD28" s="46"/>
      <c r="VE28" s="46"/>
      <c r="VF28" s="46"/>
      <c r="VG28" s="46"/>
      <c r="VH28" s="46"/>
      <c r="VI28" s="46"/>
      <c r="VJ28" s="46"/>
      <c r="VK28" s="46"/>
      <c r="VL28" s="46"/>
      <c r="VM28" s="46"/>
      <c r="VN28" s="46"/>
      <c r="VO28" s="46"/>
      <c r="VP28" s="46"/>
      <c r="VQ28" s="46"/>
      <c r="VR28" s="46"/>
      <c r="VS28" s="46"/>
      <c r="VT28" s="46"/>
      <c r="VU28" s="46"/>
      <c r="VV28" s="46"/>
      <c r="VW28" s="46"/>
      <c r="VX28" s="46"/>
      <c r="VY28" s="46"/>
      <c r="VZ28" s="46"/>
      <c r="WA28" s="46"/>
      <c r="WB28" s="46"/>
      <c r="WC28" s="46"/>
      <c r="WD28" s="46"/>
      <c r="WE28" s="46"/>
      <c r="WF28" s="46"/>
      <c r="WG28" s="46"/>
      <c r="WH28" s="46"/>
      <c r="WI28" s="46"/>
      <c r="WJ28" s="46"/>
      <c r="WK28" s="46"/>
      <c r="WL28" s="46"/>
      <c r="WM28" s="46"/>
      <c r="WN28" s="46"/>
      <c r="WO28" s="46"/>
      <c r="WP28" s="46"/>
      <c r="WQ28" s="46"/>
      <c r="WR28" s="46"/>
      <c r="WS28" s="46"/>
      <c r="WT28" s="46"/>
      <c r="WU28" s="46"/>
      <c r="WV28" s="46"/>
      <c r="WW28" s="46"/>
      <c r="WX28" s="46"/>
      <c r="WY28" s="46"/>
      <c r="WZ28" s="46"/>
      <c r="XA28" s="46"/>
      <c r="XB28" s="46"/>
      <c r="XC28" s="46"/>
      <c r="XD28" s="46"/>
      <c r="XE28" s="46"/>
      <c r="XF28" s="46"/>
      <c r="XG28" s="46"/>
      <c r="XH28" s="46"/>
      <c r="XI28" s="46"/>
      <c r="XJ28" s="46"/>
      <c r="XK28" s="46"/>
      <c r="XL28" s="46"/>
      <c r="XM28" s="46"/>
      <c r="XN28" s="46"/>
      <c r="XO28" s="46"/>
      <c r="XP28" s="46"/>
      <c r="XQ28" s="46"/>
      <c r="XR28" s="46"/>
      <c r="XS28" s="46"/>
      <c r="XT28" s="46"/>
      <c r="XU28" s="46"/>
      <c r="XV28" s="46"/>
      <c r="XW28" s="46"/>
      <c r="XX28" s="46"/>
      <c r="XY28" s="46"/>
      <c r="XZ28" s="46"/>
      <c r="YA28" s="46"/>
      <c r="YB28" s="46"/>
      <c r="YC28" s="46"/>
      <c r="YD28" s="46"/>
      <c r="YE28" s="46"/>
      <c r="YF28" s="46"/>
      <c r="YG28" s="46"/>
      <c r="YH28" s="46"/>
      <c r="YI28" s="46"/>
      <c r="YJ28" s="46"/>
      <c r="YK28" s="46"/>
      <c r="YL28" s="46"/>
      <c r="YM28" s="46"/>
      <c r="YN28" s="46"/>
      <c r="YO28" s="46"/>
      <c r="YP28" s="46"/>
      <c r="YQ28" s="46"/>
      <c r="YR28" s="46"/>
      <c r="YS28" s="46"/>
      <c r="YT28" s="46"/>
      <c r="YU28" s="46"/>
      <c r="YV28" s="46"/>
      <c r="YW28" s="46"/>
      <c r="YX28" s="46"/>
      <c r="YY28" s="46"/>
      <c r="YZ28" s="46"/>
      <c r="ZA28" s="46"/>
      <c r="ZB28" s="46"/>
      <c r="ZC28" s="46"/>
      <c r="ZD28" s="46"/>
      <c r="ZE28" s="46"/>
      <c r="ZF28" s="46"/>
      <c r="ZG28" s="46"/>
      <c r="ZH28" s="46"/>
      <c r="ZI28" s="46"/>
      <c r="ZJ28" s="46"/>
      <c r="ZK28" s="46"/>
      <c r="ZL28" s="46"/>
      <c r="ZM28" s="46"/>
      <c r="ZN28" s="46"/>
      <c r="ZO28" s="46"/>
      <c r="ZP28" s="46"/>
      <c r="ZQ28" s="46"/>
      <c r="ZR28" s="46"/>
      <c r="ZS28" s="46"/>
      <c r="ZT28" s="46"/>
      <c r="ZU28" s="46"/>
      <c r="ZV28" s="46"/>
      <c r="ZW28" s="46"/>
      <c r="ZX28" s="46"/>
      <c r="ZY28" s="46"/>
      <c r="ZZ28" s="46"/>
      <c r="AAA28" s="46"/>
      <c r="AAB28" s="46"/>
      <c r="AAC28" s="46"/>
      <c r="AAD28" s="46"/>
    </row>
    <row r="29" spans="1:706" ht="129" customHeight="1" x14ac:dyDescent="0.25">
      <c r="A29" s="415"/>
      <c r="B29" s="200" t="s">
        <v>306</v>
      </c>
      <c r="C29" s="479" t="s">
        <v>500</v>
      </c>
      <c r="D29" s="481" t="s">
        <v>19</v>
      </c>
      <c r="E29" s="479" t="s">
        <v>509</v>
      </c>
      <c r="F29" s="483" t="s">
        <v>57</v>
      </c>
      <c r="G29" s="353">
        <v>4</v>
      </c>
      <c r="H29" s="353" t="str">
        <f>IF($G29=5,"Casi seguro",IF($G29=4,"Probable",IF($G29=3,"Posible",IF($G29=2,"Improbable",IF($G29=1,"Rara vez","0")))))</f>
        <v>Probable</v>
      </c>
      <c r="I29" s="357">
        <v>0</v>
      </c>
      <c r="J29" s="357">
        <v>1</v>
      </c>
      <c r="K29" s="357">
        <v>1</v>
      </c>
      <c r="L29" s="357">
        <v>1</v>
      </c>
      <c r="M29" s="357">
        <v>1</v>
      </c>
      <c r="N29" s="357">
        <v>1</v>
      </c>
      <c r="O29" s="357">
        <v>0</v>
      </c>
      <c r="P29" s="357">
        <v>1</v>
      </c>
      <c r="Q29" s="357">
        <v>1</v>
      </c>
      <c r="R29" s="357">
        <v>1</v>
      </c>
      <c r="S29" s="357">
        <v>1</v>
      </c>
      <c r="T29" s="357">
        <v>1</v>
      </c>
      <c r="U29" s="357">
        <v>1</v>
      </c>
      <c r="V29" s="357">
        <v>0</v>
      </c>
      <c r="W29" s="357">
        <v>0</v>
      </c>
      <c r="X29" s="357">
        <v>0</v>
      </c>
      <c r="Y29" s="357">
        <v>0</v>
      </c>
      <c r="Z29" s="357">
        <v>0</v>
      </c>
      <c r="AA29" s="357">
        <f>SUM(I29:Z30)</f>
        <v>11</v>
      </c>
      <c r="AB29" s="389" t="str">
        <f t="shared" ref="AB29:AB69" si="4">IF($AA29&lt;6,"5",IF($AA29&lt;12,"10",IF($AA29&gt;11,"20")))</f>
        <v>10</v>
      </c>
      <c r="AC29" s="390" t="s">
        <v>89</v>
      </c>
      <c r="AD29" s="410">
        <f t="shared" ref="AD29:AD69" si="5">$G29*$AB29</f>
        <v>40</v>
      </c>
      <c r="AE29" s="406" t="str">
        <f t="shared" ref="AE29:AE69" si="6">IF($AD29=5,"Baja",IF($AD29=10,"Baja", IF($AD29=15,"Moderada",IF($AD29=20,"Moderada", IF($AD29=25,"Moderada",IF($AD29=30,"Alta", IF($AD29=40,"Alta", IF($AD29=50,"Alta",IF($AD29=60,"Extrema", IF($AD29=80,"Extrema", IF($AD29=100,"Extrema","0")))))))))))</f>
        <v>Alta</v>
      </c>
      <c r="AF29" s="61" t="s">
        <v>233</v>
      </c>
      <c r="AG29" s="353" t="s">
        <v>7</v>
      </c>
      <c r="AH29" s="355">
        <v>15</v>
      </c>
      <c r="AI29" s="355">
        <v>5</v>
      </c>
      <c r="AJ29" s="355">
        <v>15</v>
      </c>
      <c r="AK29" s="355">
        <v>0</v>
      </c>
      <c r="AL29" s="355">
        <v>15</v>
      </c>
      <c r="AM29" s="355">
        <v>10</v>
      </c>
      <c r="AN29" s="355">
        <v>30</v>
      </c>
      <c r="AO29" s="355">
        <f>SUM(AH29:AN29)</f>
        <v>90</v>
      </c>
      <c r="AP29" s="398">
        <f>AO29</f>
        <v>90</v>
      </c>
      <c r="AQ29" s="353" t="str">
        <f>IF($AP29&lt;51,"0",IF($AP29&lt;76,"1",IF($AP29&gt;75,"2")))</f>
        <v>2</v>
      </c>
      <c r="AR29" s="353" t="s">
        <v>85</v>
      </c>
      <c r="AS29" s="353" t="s">
        <v>89</v>
      </c>
      <c r="AT29" s="475" t="s">
        <v>79</v>
      </c>
      <c r="AU29" s="477" t="s">
        <v>147</v>
      </c>
      <c r="AV29" s="48" t="s">
        <v>502</v>
      </c>
      <c r="AW29" s="48" t="s">
        <v>145</v>
      </c>
      <c r="AX29" s="286" t="s">
        <v>147</v>
      </c>
      <c r="AY29" s="266" t="s">
        <v>146</v>
      </c>
      <c r="AZ29" s="109" t="s">
        <v>215</v>
      </c>
      <c r="BA29" s="310" t="s">
        <v>219</v>
      </c>
    </row>
    <row r="30" spans="1:706" ht="166.5" customHeight="1" x14ac:dyDescent="0.25">
      <c r="A30" s="415"/>
      <c r="B30" s="200" t="s">
        <v>307</v>
      </c>
      <c r="C30" s="480"/>
      <c r="D30" s="482"/>
      <c r="E30" s="480"/>
      <c r="F30" s="484"/>
      <c r="G30" s="354"/>
      <c r="H30" s="354"/>
      <c r="I30" s="358"/>
      <c r="J30" s="358"/>
      <c r="K30" s="358"/>
      <c r="L30" s="358"/>
      <c r="M30" s="358"/>
      <c r="N30" s="358"/>
      <c r="O30" s="358"/>
      <c r="P30" s="358"/>
      <c r="Q30" s="358"/>
      <c r="R30" s="358"/>
      <c r="S30" s="358"/>
      <c r="T30" s="358"/>
      <c r="U30" s="358"/>
      <c r="V30" s="358"/>
      <c r="W30" s="358"/>
      <c r="X30" s="358"/>
      <c r="Y30" s="358"/>
      <c r="Z30" s="358"/>
      <c r="AA30" s="358"/>
      <c r="AB30" s="389"/>
      <c r="AC30" s="390"/>
      <c r="AD30" s="411"/>
      <c r="AE30" s="407"/>
      <c r="AF30" s="61" t="s">
        <v>501</v>
      </c>
      <c r="AG30" s="354"/>
      <c r="AH30" s="356"/>
      <c r="AI30" s="356"/>
      <c r="AJ30" s="356"/>
      <c r="AK30" s="356"/>
      <c r="AL30" s="356"/>
      <c r="AM30" s="356"/>
      <c r="AN30" s="356"/>
      <c r="AO30" s="356"/>
      <c r="AP30" s="399"/>
      <c r="AQ30" s="354"/>
      <c r="AR30" s="354"/>
      <c r="AS30" s="354"/>
      <c r="AT30" s="476"/>
      <c r="AU30" s="478"/>
      <c r="AV30" s="48" t="s">
        <v>503</v>
      </c>
      <c r="AW30" s="48" t="s">
        <v>217</v>
      </c>
      <c r="AX30" s="301" t="s">
        <v>147</v>
      </c>
      <c r="AY30" s="55" t="s">
        <v>218</v>
      </c>
      <c r="AZ30" s="109" t="s">
        <v>215</v>
      </c>
      <c r="BA30" s="308" t="s">
        <v>216</v>
      </c>
    </row>
    <row r="31" spans="1:706" ht="132.75" customHeight="1" thickBot="1" x14ac:dyDescent="0.3">
      <c r="A31" s="415"/>
      <c r="B31" s="201" t="s">
        <v>309</v>
      </c>
      <c r="C31" s="156" t="s">
        <v>508</v>
      </c>
      <c r="D31" s="249" t="s">
        <v>20</v>
      </c>
      <c r="E31" s="156" t="s">
        <v>504</v>
      </c>
      <c r="F31" s="157" t="s">
        <v>57</v>
      </c>
      <c r="G31" s="158">
        <v>4</v>
      </c>
      <c r="H31" s="158" t="str">
        <f>IF($G31=5,"Casi seguro",IF($G31=4,"Probable",IF($G31=3,"Posible",IF($G31=2,"Improbable",IF($G31=1,"Rara vez","0")))))</f>
        <v>Probable</v>
      </c>
      <c r="I31" s="172">
        <v>0</v>
      </c>
      <c r="J31" s="172">
        <v>1</v>
      </c>
      <c r="K31" s="172">
        <v>1</v>
      </c>
      <c r="L31" s="172">
        <v>1</v>
      </c>
      <c r="M31" s="172">
        <v>1</v>
      </c>
      <c r="N31" s="172">
        <v>1</v>
      </c>
      <c r="O31" s="172">
        <v>0</v>
      </c>
      <c r="P31" s="172">
        <v>1</v>
      </c>
      <c r="Q31" s="172">
        <v>1</v>
      </c>
      <c r="R31" s="172">
        <v>1</v>
      </c>
      <c r="S31" s="172">
        <v>1</v>
      </c>
      <c r="T31" s="172">
        <v>1</v>
      </c>
      <c r="U31" s="172">
        <v>1</v>
      </c>
      <c r="V31" s="172">
        <v>0</v>
      </c>
      <c r="W31" s="172">
        <v>0</v>
      </c>
      <c r="X31" s="172">
        <v>0</v>
      </c>
      <c r="Y31" s="172">
        <v>0</v>
      </c>
      <c r="Z31" s="172">
        <v>0</v>
      </c>
      <c r="AA31" s="172">
        <f>SUM(I31:Z31)</f>
        <v>11</v>
      </c>
      <c r="AB31" s="281" t="str">
        <f t="shared" si="4"/>
        <v>10</v>
      </c>
      <c r="AC31" s="283" t="s">
        <v>89</v>
      </c>
      <c r="AD31" s="159">
        <f t="shared" si="5"/>
        <v>40</v>
      </c>
      <c r="AE31" s="160" t="str">
        <f t="shared" si="6"/>
        <v>Alta</v>
      </c>
      <c r="AF31" s="161" t="s">
        <v>505</v>
      </c>
      <c r="AG31" s="158" t="s">
        <v>7</v>
      </c>
      <c r="AH31" s="162">
        <v>15</v>
      </c>
      <c r="AI31" s="162">
        <v>5</v>
      </c>
      <c r="AJ31" s="162">
        <v>15</v>
      </c>
      <c r="AK31" s="162">
        <v>0</v>
      </c>
      <c r="AL31" s="162">
        <v>15</v>
      </c>
      <c r="AM31" s="162">
        <v>10</v>
      </c>
      <c r="AN31" s="162">
        <v>30</v>
      </c>
      <c r="AO31" s="163">
        <f t="shared" si="3"/>
        <v>90</v>
      </c>
      <c r="AP31" s="164">
        <f t="shared" ref="AP31:AP48" si="7">AO31</f>
        <v>90</v>
      </c>
      <c r="AQ31" s="158" t="str">
        <f>IF($AP31&lt;51,"0",IF($AP31&lt;76,"1",IF($AP31&gt;75,"2")))</f>
        <v>2</v>
      </c>
      <c r="AR31" s="158" t="s">
        <v>85</v>
      </c>
      <c r="AS31" s="158" t="s">
        <v>89</v>
      </c>
      <c r="AT31" s="165" t="s">
        <v>79</v>
      </c>
      <c r="AU31" s="166" t="s">
        <v>220</v>
      </c>
      <c r="AV31" s="167" t="s">
        <v>506</v>
      </c>
      <c r="AW31" s="167" t="s">
        <v>142</v>
      </c>
      <c r="AX31" s="172" t="s">
        <v>143</v>
      </c>
      <c r="AY31" s="263" t="s">
        <v>144</v>
      </c>
      <c r="AZ31" s="167" t="s">
        <v>215</v>
      </c>
      <c r="BA31" s="311" t="s">
        <v>507</v>
      </c>
    </row>
    <row r="32" spans="1:706" ht="145.5" customHeight="1" x14ac:dyDescent="0.25">
      <c r="A32" s="415"/>
      <c r="B32" s="350" t="s">
        <v>271</v>
      </c>
      <c r="C32" s="85" t="s">
        <v>586</v>
      </c>
      <c r="D32" s="250" t="s">
        <v>21</v>
      </c>
      <c r="E32" s="73" t="s">
        <v>239</v>
      </c>
      <c r="F32" s="143" t="s">
        <v>60</v>
      </c>
      <c r="G32" s="90">
        <v>4</v>
      </c>
      <c r="H32" s="90" t="str">
        <f t="shared" ref="H32:H69" si="8">IF($G32=5,"Casi seguro",IF($G32=4,"Probable",IF($G32=3,"Posible",IF($G32=2,"Improbable",IF($G32=1,"Rara vez","0")))))</f>
        <v>Probable</v>
      </c>
      <c r="I32" s="72">
        <v>1</v>
      </c>
      <c r="J32" s="72">
        <v>1</v>
      </c>
      <c r="K32" s="72">
        <v>1</v>
      </c>
      <c r="L32" s="72">
        <v>1</v>
      </c>
      <c r="M32" s="72">
        <v>1</v>
      </c>
      <c r="N32" s="72">
        <v>1</v>
      </c>
      <c r="O32" s="72">
        <v>1</v>
      </c>
      <c r="P32" s="72">
        <v>1</v>
      </c>
      <c r="Q32" s="72">
        <v>0</v>
      </c>
      <c r="R32" s="72">
        <v>1</v>
      </c>
      <c r="S32" s="72">
        <v>1</v>
      </c>
      <c r="T32" s="72">
        <v>1</v>
      </c>
      <c r="U32" s="72">
        <v>1</v>
      </c>
      <c r="V32" s="72">
        <v>1</v>
      </c>
      <c r="W32" s="72">
        <v>1</v>
      </c>
      <c r="X32" s="72">
        <v>0</v>
      </c>
      <c r="Y32" s="72">
        <v>1</v>
      </c>
      <c r="Z32" s="72">
        <v>1</v>
      </c>
      <c r="AA32" s="285">
        <f t="shared" ref="AA32:AA38" si="9">SUM(I32:Z32)</f>
        <v>16</v>
      </c>
      <c r="AB32" s="297" t="str">
        <f t="shared" si="4"/>
        <v>20</v>
      </c>
      <c r="AC32" s="298" t="str">
        <f t="shared" ref="AC32:AC69" si="10">IF($AB32&lt;6,"Moderado",IF($AB32&lt;12,"Mayor",IF($AB32&gt;11,"Catastrófico")))</f>
        <v>Catastrófico</v>
      </c>
      <c r="AD32" s="152">
        <f t="shared" si="5"/>
        <v>80</v>
      </c>
      <c r="AE32" s="153" t="str">
        <f t="shared" si="6"/>
        <v>Extrema</v>
      </c>
      <c r="AF32" s="71" t="s">
        <v>587</v>
      </c>
      <c r="AG32" s="72" t="s">
        <v>7</v>
      </c>
      <c r="AH32" s="74">
        <v>15</v>
      </c>
      <c r="AI32" s="74">
        <v>5</v>
      </c>
      <c r="AJ32" s="74">
        <v>15</v>
      </c>
      <c r="AK32" s="74">
        <v>0</v>
      </c>
      <c r="AL32" s="74">
        <v>15</v>
      </c>
      <c r="AM32" s="74">
        <v>10</v>
      </c>
      <c r="AN32" s="74">
        <v>30</v>
      </c>
      <c r="AO32" s="148">
        <f t="shared" si="3"/>
        <v>90</v>
      </c>
      <c r="AP32" s="299">
        <f t="shared" si="7"/>
        <v>90</v>
      </c>
      <c r="AQ32" s="293" t="str">
        <f>IF($AP32&lt;51,"0",IF($AP32&lt;76,"1",IF($AP32&gt;75,"2")))</f>
        <v>2</v>
      </c>
      <c r="AR32" s="72" t="s">
        <v>85</v>
      </c>
      <c r="AS32" s="72" t="s">
        <v>90</v>
      </c>
      <c r="AT32" s="294" t="s">
        <v>80</v>
      </c>
      <c r="AU32" s="181" t="s">
        <v>141</v>
      </c>
      <c r="AV32" s="76" t="s">
        <v>588</v>
      </c>
      <c r="AW32" s="76" t="s">
        <v>589</v>
      </c>
      <c r="AX32" s="72" t="s">
        <v>141</v>
      </c>
      <c r="AY32" s="169" t="s">
        <v>590</v>
      </c>
      <c r="AZ32" s="151" t="s">
        <v>591</v>
      </c>
      <c r="BA32" s="309" t="s">
        <v>592</v>
      </c>
    </row>
    <row r="33" spans="1:53" ht="133.5" customHeight="1" x14ac:dyDescent="0.25">
      <c r="A33" s="415"/>
      <c r="B33" s="351"/>
      <c r="C33" s="64" t="s">
        <v>593</v>
      </c>
      <c r="D33" s="247" t="s">
        <v>22</v>
      </c>
      <c r="E33" s="63" t="s">
        <v>594</v>
      </c>
      <c r="F33" s="144" t="s">
        <v>60</v>
      </c>
      <c r="G33" s="306">
        <v>4</v>
      </c>
      <c r="H33" s="306" t="str">
        <f t="shared" si="8"/>
        <v>Probable</v>
      </c>
      <c r="I33" s="301">
        <v>1</v>
      </c>
      <c r="J33" s="301">
        <v>1</v>
      </c>
      <c r="K33" s="301">
        <v>1</v>
      </c>
      <c r="L33" s="301">
        <v>1</v>
      </c>
      <c r="M33" s="301">
        <v>1</v>
      </c>
      <c r="N33" s="301">
        <v>1</v>
      </c>
      <c r="O33" s="301">
        <v>1</v>
      </c>
      <c r="P33" s="301">
        <v>1</v>
      </c>
      <c r="Q33" s="301">
        <v>0</v>
      </c>
      <c r="R33" s="301">
        <v>1</v>
      </c>
      <c r="S33" s="301">
        <v>1</v>
      </c>
      <c r="T33" s="301">
        <v>1</v>
      </c>
      <c r="U33" s="301">
        <v>1</v>
      </c>
      <c r="V33" s="301">
        <v>1</v>
      </c>
      <c r="W33" s="301">
        <v>1</v>
      </c>
      <c r="X33" s="301">
        <v>0</v>
      </c>
      <c r="Y33" s="301">
        <v>1</v>
      </c>
      <c r="Z33" s="301">
        <v>1</v>
      </c>
      <c r="AA33" s="290">
        <f t="shared" si="9"/>
        <v>16</v>
      </c>
      <c r="AB33" s="274" t="str">
        <f t="shared" si="4"/>
        <v>20</v>
      </c>
      <c r="AC33" s="270" t="str">
        <f t="shared" si="10"/>
        <v>Catastrófico</v>
      </c>
      <c r="AD33" s="303">
        <f t="shared" si="5"/>
        <v>80</v>
      </c>
      <c r="AE33" s="304" t="str">
        <f t="shared" si="6"/>
        <v>Extrema</v>
      </c>
      <c r="AF33" s="66" t="s">
        <v>595</v>
      </c>
      <c r="AG33" s="301" t="s">
        <v>7</v>
      </c>
      <c r="AH33" s="5">
        <v>15</v>
      </c>
      <c r="AI33" s="5">
        <v>5</v>
      </c>
      <c r="AJ33" s="5">
        <v>15</v>
      </c>
      <c r="AK33" s="5">
        <v>0</v>
      </c>
      <c r="AL33" s="5">
        <v>15</v>
      </c>
      <c r="AM33" s="5">
        <v>10</v>
      </c>
      <c r="AN33" s="5">
        <v>30</v>
      </c>
      <c r="AO33" s="5">
        <f t="shared" si="3"/>
        <v>90</v>
      </c>
      <c r="AP33" s="288">
        <f t="shared" si="7"/>
        <v>90</v>
      </c>
      <c r="AQ33" s="279" t="str">
        <f>IF($AP33&lt;51,"0",IF($AP33&lt;76,"1",IF($AP33&gt;75,"2")))</f>
        <v>2</v>
      </c>
      <c r="AR33" s="301" t="s">
        <v>85</v>
      </c>
      <c r="AS33" s="301" t="s">
        <v>90</v>
      </c>
      <c r="AT33" s="292" t="s">
        <v>80</v>
      </c>
      <c r="AU33" s="214" t="s">
        <v>141</v>
      </c>
      <c r="AV33" s="67" t="s">
        <v>596</v>
      </c>
      <c r="AW33" s="68" t="s">
        <v>597</v>
      </c>
      <c r="AX33" s="215" t="s">
        <v>141</v>
      </c>
      <c r="AY33" s="68" t="s">
        <v>598</v>
      </c>
      <c r="AZ33" s="301" t="s">
        <v>244</v>
      </c>
      <c r="BA33" s="312" t="s">
        <v>599</v>
      </c>
    </row>
    <row r="34" spans="1:53" ht="180" customHeight="1" x14ac:dyDescent="0.25">
      <c r="A34" s="415"/>
      <c r="B34" s="351"/>
      <c r="C34" s="66" t="s">
        <v>601</v>
      </c>
      <c r="D34" s="278" t="s">
        <v>23</v>
      </c>
      <c r="E34" s="63" t="s">
        <v>600</v>
      </c>
      <c r="F34" s="144" t="s">
        <v>60</v>
      </c>
      <c r="G34" s="306">
        <v>4</v>
      </c>
      <c r="H34" s="306" t="str">
        <f t="shared" si="8"/>
        <v>Probable</v>
      </c>
      <c r="I34" s="301">
        <v>1</v>
      </c>
      <c r="J34" s="301">
        <v>1</v>
      </c>
      <c r="K34" s="301">
        <v>1</v>
      </c>
      <c r="L34" s="301">
        <v>1</v>
      </c>
      <c r="M34" s="301">
        <v>1</v>
      </c>
      <c r="N34" s="301">
        <v>1</v>
      </c>
      <c r="O34" s="301">
        <v>1</v>
      </c>
      <c r="P34" s="301">
        <v>1</v>
      </c>
      <c r="Q34" s="301">
        <v>0</v>
      </c>
      <c r="R34" s="301">
        <v>1</v>
      </c>
      <c r="S34" s="301">
        <v>1</v>
      </c>
      <c r="T34" s="301">
        <v>1</v>
      </c>
      <c r="U34" s="301">
        <v>1</v>
      </c>
      <c r="V34" s="301">
        <v>1</v>
      </c>
      <c r="W34" s="301">
        <v>1</v>
      </c>
      <c r="X34" s="301">
        <v>0</v>
      </c>
      <c r="Y34" s="301">
        <v>1</v>
      </c>
      <c r="Z34" s="301">
        <v>1</v>
      </c>
      <c r="AA34" s="290">
        <f t="shared" si="9"/>
        <v>16</v>
      </c>
      <c r="AB34" s="274" t="str">
        <f t="shared" si="4"/>
        <v>20</v>
      </c>
      <c r="AC34" s="270" t="str">
        <f t="shared" si="10"/>
        <v>Catastrófico</v>
      </c>
      <c r="AD34" s="303">
        <f t="shared" si="5"/>
        <v>80</v>
      </c>
      <c r="AE34" s="304" t="str">
        <f t="shared" si="6"/>
        <v>Extrema</v>
      </c>
      <c r="AF34" s="66" t="s">
        <v>602</v>
      </c>
      <c r="AG34" s="301" t="s">
        <v>7</v>
      </c>
      <c r="AH34" s="5">
        <v>15</v>
      </c>
      <c r="AI34" s="5">
        <v>5</v>
      </c>
      <c r="AJ34" s="5">
        <v>15</v>
      </c>
      <c r="AK34" s="5">
        <v>0</v>
      </c>
      <c r="AL34" s="5">
        <v>15</v>
      </c>
      <c r="AM34" s="5">
        <v>10</v>
      </c>
      <c r="AN34" s="5">
        <v>30</v>
      </c>
      <c r="AO34" s="5">
        <f t="shared" ref="AO34:AO48" si="11">SUM(AH34:AN34)</f>
        <v>90</v>
      </c>
      <c r="AP34" s="288">
        <f t="shared" si="7"/>
        <v>90</v>
      </c>
      <c r="AQ34" s="279" t="str">
        <f t="shared" ref="AQ34:AQ58" si="12">IF($AP34&lt;51,"0",IF($AP34&lt;76,"1",IF($AP34&gt;75,"2")))</f>
        <v>2</v>
      </c>
      <c r="AR34" s="301" t="s">
        <v>85</v>
      </c>
      <c r="AS34" s="301" t="s">
        <v>90</v>
      </c>
      <c r="AT34" s="292" t="s">
        <v>80</v>
      </c>
      <c r="AU34" s="214" t="s">
        <v>141</v>
      </c>
      <c r="AV34" s="67" t="s">
        <v>603</v>
      </c>
      <c r="AW34" s="215" t="s">
        <v>604</v>
      </c>
      <c r="AX34" s="215" t="s">
        <v>141</v>
      </c>
      <c r="AY34" s="68" t="s">
        <v>603</v>
      </c>
      <c r="AZ34" s="302" t="s">
        <v>605</v>
      </c>
      <c r="BA34" s="312" t="s">
        <v>701</v>
      </c>
    </row>
    <row r="35" spans="1:53" ht="129" customHeight="1" x14ac:dyDescent="0.25">
      <c r="A35" s="415"/>
      <c r="B35" s="442" t="s">
        <v>270</v>
      </c>
      <c r="C35" s="65" t="s">
        <v>529</v>
      </c>
      <c r="D35" s="247" t="s">
        <v>27</v>
      </c>
      <c r="E35" s="63" t="s">
        <v>530</v>
      </c>
      <c r="F35" s="145" t="s">
        <v>58</v>
      </c>
      <c r="G35" s="306">
        <v>4</v>
      </c>
      <c r="H35" s="306" t="str">
        <f t="shared" si="8"/>
        <v>Probable</v>
      </c>
      <c r="I35" s="301">
        <v>1</v>
      </c>
      <c r="J35" s="301">
        <v>1</v>
      </c>
      <c r="K35" s="301">
        <v>1</v>
      </c>
      <c r="L35" s="301">
        <v>1</v>
      </c>
      <c r="M35" s="301">
        <v>0</v>
      </c>
      <c r="N35" s="301">
        <v>1</v>
      </c>
      <c r="O35" s="301">
        <v>0</v>
      </c>
      <c r="P35" s="301">
        <v>0</v>
      </c>
      <c r="Q35" s="301">
        <v>1</v>
      </c>
      <c r="R35" s="301">
        <v>1</v>
      </c>
      <c r="S35" s="301">
        <v>1</v>
      </c>
      <c r="T35" s="301">
        <v>1</v>
      </c>
      <c r="U35" s="301">
        <v>1</v>
      </c>
      <c r="V35" s="301">
        <v>1</v>
      </c>
      <c r="W35" s="301">
        <v>1</v>
      </c>
      <c r="X35" s="301">
        <v>0</v>
      </c>
      <c r="Y35" s="301">
        <v>1</v>
      </c>
      <c r="Z35" s="301">
        <v>1</v>
      </c>
      <c r="AA35" s="290">
        <f t="shared" si="9"/>
        <v>14</v>
      </c>
      <c r="AB35" s="274" t="str">
        <f t="shared" si="4"/>
        <v>20</v>
      </c>
      <c r="AC35" s="270" t="str">
        <f t="shared" si="10"/>
        <v>Catastrófico</v>
      </c>
      <c r="AD35" s="303">
        <f t="shared" si="5"/>
        <v>80</v>
      </c>
      <c r="AE35" s="304" t="str">
        <f t="shared" si="6"/>
        <v>Extrema</v>
      </c>
      <c r="AF35" s="67" t="s">
        <v>531</v>
      </c>
      <c r="AG35" s="301" t="s">
        <v>7</v>
      </c>
      <c r="AH35" s="5">
        <v>0</v>
      </c>
      <c r="AI35" s="5">
        <v>5</v>
      </c>
      <c r="AJ35" s="5">
        <v>15</v>
      </c>
      <c r="AK35" s="5">
        <v>10</v>
      </c>
      <c r="AL35" s="5">
        <v>15</v>
      </c>
      <c r="AM35" s="5">
        <v>10</v>
      </c>
      <c r="AN35" s="5">
        <v>30</v>
      </c>
      <c r="AO35" s="5">
        <f t="shared" si="11"/>
        <v>85</v>
      </c>
      <c r="AP35" s="5">
        <f t="shared" si="7"/>
        <v>85</v>
      </c>
      <c r="AQ35" s="301" t="str">
        <f t="shared" si="12"/>
        <v>2</v>
      </c>
      <c r="AR35" s="301" t="s">
        <v>86</v>
      </c>
      <c r="AS35" s="301" t="s">
        <v>90</v>
      </c>
      <c r="AT35" s="292" t="s">
        <v>79</v>
      </c>
      <c r="AU35" s="214" t="s">
        <v>447</v>
      </c>
      <c r="AV35" s="67" t="s">
        <v>176</v>
      </c>
      <c r="AW35" s="215" t="s">
        <v>532</v>
      </c>
      <c r="AX35" s="215" t="s">
        <v>447</v>
      </c>
      <c r="AY35" s="68" t="s">
        <v>533</v>
      </c>
      <c r="AZ35" s="68" t="s">
        <v>264</v>
      </c>
      <c r="BA35" s="312" t="s">
        <v>534</v>
      </c>
    </row>
    <row r="36" spans="1:53" ht="100.5" customHeight="1" x14ac:dyDescent="0.25">
      <c r="A36" s="415"/>
      <c r="B36" s="351"/>
      <c r="C36" s="65" t="s">
        <v>535</v>
      </c>
      <c r="D36" s="247" t="s">
        <v>28</v>
      </c>
      <c r="E36" s="63" t="s">
        <v>536</v>
      </c>
      <c r="F36" s="145" t="s">
        <v>58</v>
      </c>
      <c r="G36" s="306">
        <v>3</v>
      </c>
      <c r="H36" s="306" t="str">
        <f t="shared" si="8"/>
        <v>Posible</v>
      </c>
      <c r="I36" s="301">
        <v>1</v>
      </c>
      <c r="J36" s="301">
        <v>1</v>
      </c>
      <c r="K36" s="301">
        <v>1</v>
      </c>
      <c r="L36" s="301">
        <v>0</v>
      </c>
      <c r="M36" s="301">
        <v>1</v>
      </c>
      <c r="N36" s="301">
        <v>1</v>
      </c>
      <c r="O36" s="301">
        <v>0</v>
      </c>
      <c r="P36" s="301">
        <v>0</v>
      </c>
      <c r="Q36" s="301">
        <v>1</v>
      </c>
      <c r="R36" s="301">
        <v>1</v>
      </c>
      <c r="S36" s="301">
        <v>1</v>
      </c>
      <c r="T36" s="301">
        <v>1</v>
      </c>
      <c r="U36" s="301">
        <v>1</v>
      </c>
      <c r="V36" s="301">
        <v>1</v>
      </c>
      <c r="W36" s="301">
        <v>1</v>
      </c>
      <c r="X36" s="301">
        <v>0</v>
      </c>
      <c r="Y36" s="301">
        <v>1</v>
      </c>
      <c r="Z36" s="301">
        <v>1</v>
      </c>
      <c r="AA36" s="290">
        <f t="shared" si="9"/>
        <v>14</v>
      </c>
      <c r="AB36" s="274" t="str">
        <f t="shared" si="4"/>
        <v>20</v>
      </c>
      <c r="AC36" s="270" t="str">
        <f t="shared" si="10"/>
        <v>Catastrófico</v>
      </c>
      <c r="AD36" s="303">
        <f t="shared" si="5"/>
        <v>60</v>
      </c>
      <c r="AE36" s="304" t="str">
        <f t="shared" si="6"/>
        <v>Extrema</v>
      </c>
      <c r="AF36" s="67" t="s">
        <v>531</v>
      </c>
      <c r="AG36" s="301" t="s">
        <v>7</v>
      </c>
      <c r="AH36" s="5">
        <v>0</v>
      </c>
      <c r="AI36" s="5">
        <v>5</v>
      </c>
      <c r="AJ36" s="5">
        <v>15</v>
      </c>
      <c r="AK36" s="5">
        <v>10</v>
      </c>
      <c r="AL36" s="5">
        <v>15</v>
      </c>
      <c r="AM36" s="5">
        <v>10</v>
      </c>
      <c r="AN36" s="5">
        <v>30</v>
      </c>
      <c r="AO36" s="5">
        <f t="shared" si="11"/>
        <v>85</v>
      </c>
      <c r="AP36" s="5">
        <f t="shared" si="7"/>
        <v>85</v>
      </c>
      <c r="AQ36" s="301" t="str">
        <f t="shared" si="12"/>
        <v>2</v>
      </c>
      <c r="AR36" s="301" t="s">
        <v>86</v>
      </c>
      <c r="AS36" s="301" t="s">
        <v>90</v>
      </c>
      <c r="AT36" s="292" t="s">
        <v>79</v>
      </c>
      <c r="AU36" s="214" t="s">
        <v>447</v>
      </c>
      <c r="AV36" s="67" t="s">
        <v>176</v>
      </c>
      <c r="AW36" s="215" t="s">
        <v>532</v>
      </c>
      <c r="AX36" s="215" t="s">
        <v>447</v>
      </c>
      <c r="AY36" s="68" t="s">
        <v>533</v>
      </c>
      <c r="AZ36" s="68" t="s">
        <v>537</v>
      </c>
      <c r="BA36" s="312" t="s">
        <v>538</v>
      </c>
    </row>
    <row r="37" spans="1:53" ht="71.25" customHeight="1" x14ac:dyDescent="0.25">
      <c r="A37" s="415"/>
      <c r="B37" s="351"/>
      <c r="C37" s="64" t="s">
        <v>539</v>
      </c>
      <c r="D37" s="247" t="s">
        <v>29</v>
      </c>
      <c r="E37" s="63" t="s">
        <v>540</v>
      </c>
      <c r="F37" s="144" t="s">
        <v>60</v>
      </c>
      <c r="G37" s="306">
        <v>4</v>
      </c>
      <c r="H37" s="306" t="str">
        <f t="shared" si="8"/>
        <v>Probable</v>
      </c>
      <c r="I37" s="301">
        <v>1</v>
      </c>
      <c r="J37" s="301">
        <v>1</v>
      </c>
      <c r="K37" s="301">
        <v>1</v>
      </c>
      <c r="L37" s="301">
        <v>0</v>
      </c>
      <c r="M37" s="301">
        <v>1</v>
      </c>
      <c r="N37" s="301">
        <v>1</v>
      </c>
      <c r="O37" s="301">
        <v>0</v>
      </c>
      <c r="P37" s="301">
        <v>0</v>
      </c>
      <c r="Q37" s="301">
        <v>1</v>
      </c>
      <c r="R37" s="301">
        <v>1</v>
      </c>
      <c r="S37" s="301">
        <v>1</v>
      </c>
      <c r="T37" s="301">
        <v>1</v>
      </c>
      <c r="U37" s="301">
        <v>1</v>
      </c>
      <c r="V37" s="301">
        <v>1</v>
      </c>
      <c r="W37" s="301">
        <v>1</v>
      </c>
      <c r="X37" s="301">
        <v>0</v>
      </c>
      <c r="Y37" s="301">
        <v>1</v>
      </c>
      <c r="Z37" s="301">
        <v>1</v>
      </c>
      <c r="AA37" s="290">
        <f t="shared" si="9"/>
        <v>14</v>
      </c>
      <c r="AB37" s="274" t="str">
        <f t="shared" si="4"/>
        <v>20</v>
      </c>
      <c r="AC37" s="270" t="str">
        <f t="shared" si="10"/>
        <v>Catastrófico</v>
      </c>
      <c r="AD37" s="303">
        <f t="shared" si="5"/>
        <v>80</v>
      </c>
      <c r="AE37" s="304" t="str">
        <f t="shared" si="6"/>
        <v>Extrema</v>
      </c>
      <c r="AF37" s="67" t="s">
        <v>531</v>
      </c>
      <c r="AG37" s="301" t="s">
        <v>7</v>
      </c>
      <c r="AH37" s="5">
        <v>0</v>
      </c>
      <c r="AI37" s="5">
        <v>5</v>
      </c>
      <c r="AJ37" s="5">
        <v>15</v>
      </c>
      <c r="AK37" s="5">
        <v>10</v>
      </c>
      <c r="AL37" s="5">
        <v>15</v>
      </c>
      <c r="AM37" s="5">
        <v>10</v>
      </c>
      <c r="AN37" s="5">
        <v>30</v>
      </c>
      <c r="AO37" s="5">
        <f t="shared" si="11"/>
        <v>85</v>
      </c>
      <c r="AP37" s="5">
        <f t="shared" si="7"/>
        <v>85</v>
      </c>
      <c r="AQ37" s="301" t="str">
        <f t="shared" si="12"/>
        <v>2</v>
      </c>
      <c r="AR37" s="301" t="s">
        <v>86</v>
      </c>
      <c r="AS37" s="301" t="s">
        <v>90</v>
      </c>
      <c r="AT37" s="292" t="s">
        <v>79</v>
      </c>
      <c r="AU37" s="214" t="s">
        <v>447</v>
      </c>
      <c r="AV37" s="67" t="s">
        <v>176</v>
      </c>
      <c r="AW37" s="215" t="s">
        <v>532</v>
      </c>
      <c r="AX37" s="215" t="s">
        <v>447</v>
      </c>
      <c r="AY37" s="68" t="s">
        <v>541</v>
      </c>
      <c r="AZ37" s="68" t="s">
        <v>264</v>
      </c>
      <c r="BA37" s="312" t="s">
        <v>542</v>
      </c>
    </row>
    <row r="38" spans="1:53" ht="76.5" customHeight="1" x14ac:dyDescent="0.25">
      <c r="A38" s="415"/>
      <c r="B38" s="351"/>
      <c r="C38" s="65" t="s">
        <v>543</v>
      </c>
      <c r="D38" s="247" t="s">
        <v>30</v>
      </c>
      <c r="E38" s="63" t="s">
        <v>250</v>
      </c>
      <c r="F38" s="144" t="s">
        <v>59</v>
      </c>
      <c r="G38" s="306">
        <v>3</v>
      </c>
      <c r="H38" s="306" t="str">
        <f t="shared" si="8"/>
        <v>Posible</v>
      </c>
      <c r="I38" s="301">
        <v>1</v>
      </c>
      <c r="J38" s="301">
        <v>1</v>
      </c>
      <c r="K38" s="301">
        <v>1</v>
      </c>
      <c r="L38" s="301">
        <v>1</v>
      </c>
      <c r="M38" s="301">
        <v>0</v>
      </c>
      <c r="N38" s="301">
        <v>1</v>
      </c>
      <c r="O38" s="301">
        <v>0</v>
      </c>
      <c r="P38" s="301">
        <v>0</v>
      </c>
      <c r="Q38" s="301">
        <v>1</v>
      </c>
      <c r="R38" s="301">
        <v>1</v>
      </c>
      <c r="S38" s="301">
        <v>1</v>
      </c>
      <c r="T38" s="301">
        <v>1</v>
      </c>
      <c r="U38" s="301">
        <v>1</v>
      </c>
      <c r="V38" s="301">
        <v>1</v>
      </c>
      <c r="W38" s="301">
        <v>1</v>
      </c>
      <c r="X38" s="301">
        <v>0</v>
      </c>
      <c r="Y38" s="301">
        <v>1</v>
      </c>
      <c r="Z38" s="301">
        <v>1</v>
      </c>
      <c r="AA38" s="290">
        <f t="shared" si="9"/>
        <v>14</v>
      </c>
      <c r="AB38" s="274" t="str">
        <f t="shared" si="4"/>
        <v>20</v>
      </c>
      <c r="AC38" s="270" t="str">
        <f t="shared" si="10"/>
        <v>Catastrófico</v>
      </c>
      <c r="AD38" s="303">
        <f t="shared" si="5"/>
        <v>60</v>
      </c>
      <c r="AE38" s="304" t="str">
        <f t="shared" si="6"/>
        <v>Extrema</v>
      </c>
      <c r="AF38" s="67" t="s">
        <v>546</v>
      </c>
      <c r="AG38" s="301" t="s">
        <v>7</v>
      </c>
      <c r="AH38" s="5">
        <v>0</v>
      </c>
      <c r="AI38" s="5">
        <v>5</v>
      </c>
      <c r="AJ38" s="5">
        <v>15</v>
      </c>
      <c r="AK38" s="5">
        <v>10</v>
      </c>
      <c r="AL38" s="5">
        <v>15</v>
      </c>
      <c r="AM38" s="5">
        <v>10</v>
      </c>
      <c r="AN38" s="5">
        <v>30</v>
      </c>
      <c r="AO38" s="5">
        <f t="shared" si="11"/>
        <v>85</v>
      </c>
      <c r="AP38" s="5">
        <f t="shared" si="7"/>
        <v>85</v>
      </c>
      <c r="AQ38" s="301" t="str">
        <f t="shared" si="12"/>
        <v>2</v>
      </c>
      <c r="AR38" s="301" t="s">
        <v>86</v>
      </c>
      <c r="AS38" s="301" t="s">
        <v>90</v>
      </c>
      <c r="AT38" s="292" t="s">
        <v>79</v>
      </c>
      <c r="AU38" s="214" t="s">
        <v>447</v>
      </c>
      <c r="AV38" s="67" t="s">
        <v>176</v>
      </c>
      <c r="AW38" s="215" t="s">
        <v>532</v>
      </c>
      <c r="AX38" s="215" t="s">
        <v>447</v>
      </c>
      <c r="AY38" s="68" t="s">
        <v>533</v>
      </c>
      <c r="AZ38" s="68" t="s">
        <v>551</v>
      </c>
      <c r="BA38" s="312"/>
    </row>
    <row r="39" spans="1:53" ht="128.25" customHeight="1" x14ac:dyDescent="0.25">
      <c r="A39" s="415"/>
      <c r="B39" s="351"/>
      <c r="C39" s="64" t="s">
        <v>544</v>
      </c>
      <c r="D39" s="247" t="s">
        <v>31</v>
      </c>
      <c r="E39" s="63" t="s">
        <v>545</v>
      </c>
      <c r="F39" s="144" t="s">
        <v>60</v>
      </c>
      <c r="G39" s="306">
        <v>4</v>
      </c>
      <c r="H39" s="306" t="str">
        <f t="shared" si="8"/>
        <v>Probable</v>
      </c>
      <c r="I39" s="330">
        <v>1</v>
      </c>
      <c r="J39" s="330">
        <v>1</v>
      </c>
      <c r="K39" s="330">
        <v>1</v>
      </c>
      <c r="L39" s="330">
        <v>1</v>
      </c>
      <c r="M39" s="330">
        <v>0</v>
      </c>
      <c r="N39" s="330">
        <v>1</v>
      </c>
      <c r="O39" s="330">
        <v>0</v>
      </c>
      <c r="P39" s="330">
        <v>0</v>
      </c>
      <c r="Q39" s="330">
        <v>1</v>
      </c>
      <c r="R39" s="330">
        <v>1</v>
      </c>
      <c r="S39" s="330">
        <v>1</v>
      </c>
      <c r="T39" s="330">
        <v>1</v>
      </c>
      <c r="U39" s="330">
        <v>1</v>
      </c>
      <c r="V39" s="330">
        <v>1</v>
      </c>
      <c r="W39" s="330">
        <v>1</v>
      </c>
      <c r="X39" s="330">
        <v>0</v>
      </c>
      <c r="Y39" s="330">
        <v>1</v>
      </c>
      <c r="Z39" s="330">
        <v>1</v>
      </c>
      <c r="AA39" s="290">
        <f t="shared" ref="AA39:AA48" si="13">SUM(I39:Z39)</f>
        <v>14</v>
      </c>
      <c r="AB39" s="274" t="str">
        <f t="shared" si="4"/>
        <v>20</v>
      </c>
      <c r="AC39" s="270" t="str">
        <f t="shared" si="10"/>
        <v>Catastrófico</v>
      </c>
      <c r="AD39" s="303">
        <f t="shared" si="5"/>
        <v>80</v>
      </c>
      <c r="AE39" s="304" t="str">
        <f t="shared" si="6"/>
        <v>Extrema</v>
      </c>
      <c r="AF39" s="67" t="s">
        <v>547</v>
      </c>
      <c r="AG39" s="301" t="s">
        <v>7</v>
      </c>
      <c r="AH39" s="5">
        <v>0</v>
      </c>
      <c r="AI39" s="5">
        <v>5</v>
      </c>
      <c r="AJ39" s="5">
        <v>0</v>
      </c>
      <c r="AK39" s="5">
        <v>10</v>
      </c>
      <c r="AL39" s="5">
        <v>15</v>
      </c>
      <c r="AM39" s="5">
        <v>10</v>
      </c>
      <c r="AN39" s="5">
        <v>30</v>
      </c>
      <c r="AO39" s="5">
        <f t="shared" si="11"/>
        <v>70</v>
      </c>
      <c r="AP39" s="5">
        <f t="shared" si="7"/>
        <v>70</v>
      </c>
      <c r="AQ39" s="301" t="str">
        <f t="shared" si="12"/>
        <v>1</v>
      </c>
      <c r="AR39" s="301" t="s">
        <v>85</v>
      </c>
      <c r="AS39" s="301" t="s">
        <v>89</v>
      </c>
      <c r="AT39" s="292" t="s">
        <v>79</v>
      </c>
      <c r="AU39" s="214" t="s">
        <v>141</v>
      </c>
      <c r="AV39" s="67" t="s">
        <v>548</v>
      </c>
      <c r="AW39" s="215" t="s">
        <v>549</v>
      </c>
      <c r="AX39" s="215" t="s">
        <v>141</v>
      </c>
      <c r="AY39" s="68" t="s">
        <v>533</v>
      </c>
      <c r="AZ39" s="68" t="s">
        <v>552</v>
      </c>
      <c r="BA39" s="312" t="s">
        <v>550</v>
      </c>
    </row>
    <row r="40" spans="1:53" ht="120" customHeight="1" x14ac:dyDescent="0.25">
      <c r="A40" s="415"/>
      <c r="B40" s="442" t="s">
        <v>272</v>
      </c>
      <c r="C40" s="216" t="s">
        <v>553</v>
      </c>
      <c r="D40" s="247" t="s">
        <v>273</v>
      </c>
      <c r="E40" s="69" t="s">
        <v>554</v>
      </c>
      <c r="F40" s="213" t="s">
        <v>59</v>
      </c>
      <c r="G40" s="306">
        <v>4</v>
      </c>
      <c r="H40" s="306" t="str">
        <f t="shared" si="8"/>
        <v>Probable</v>
      </c>
      <c r="I40" s="301">
        <v>1</v>
      </c>
      <c r="J40" s="301">
        <v>1</v>
      </c>
      <c r="K40" s="301">
        <v>1</v>
      </c>
      <c r="L40" s="301">
        <v>1</v>
      </c>
      <c r="M40" s="301">
        <v>1</v>
      </c>
      <c r="N40" s="301">
        <v>1</v>
      </c>
      <c r="O40" s="301">
        <v>0</v>
      </c>
      <c r="P40" s="301">
        <v>0</v>
      </c>
      <c r="Q40" s="301">
        <v>1</v>
      </c>
      <c r="R40" s="301">
        <v>1</v>
      </c>
      <c r="S40" s="301">
        <v>1</v>
      </c>
      <c r="T40" s="301">
        <v>1</v>
      </c>
      <c r="U40" s="301">
        <v>1</v>
      </c>
      <c r="V40" s="301">
        <v>1</v>
      </c>
      <c r="W40" s="301">
        <v>1</v>
      </c>
      <c r="X40" s="301">
        <v>0</v>
      </c>
      <c r="Y40" s="301">
        <v>1</v>
      </c>
      <c r="Z40" s="301">
        <v>1</v>
      </c>
      <c r="AA40" s="290">
        <f t="shared" si="13"/>
        <v>15</v>
      </c>
      <c r="AB40" s="274" t="str">
        <f t="shared" si="4"/>
        <v>20</v>
      </c>
      <c r="AC40" s="270" t="str">
        <f t="shared" si="10"/>
        <v>Catastrófico</v>
      </c>
      <c r="AD40" s="303">
        <f t="shared" si="5"/>
        <v>80</v>
      </c>
      <c r="AE40" s="304" t="str">
        <f t="shared" si="6"/>
        <v>Extrema</v>
      </c>
      <c r="AF40" s="70" t="s">
        <v>171</v>
      </c>
      <c r="AG40" s="301" t="s">
        <v>7</v>
      </c>
      <c r="AH40" s="5">
        <v>0</v>
      </c>
      <c r="AI40" s="5">
        <v>5</v>
      </c>
      <c r="AJ40" s="5">
        <v>15</v>
      </c>
      <c r="AK40" s="5">
        <v>10</v>
      </c>
      <c r="AL40" s="5">
        <v>15</v>
      </c>
      <c r="AM40" s="5">
        <v>10</v>
      </c>
      <c r="AN40" s="5">
        <v>30</v>
      </c>
      <c r="AO40" s="5">
        <f t="shared" si="11"/>
        <v>85</v>
      </c>
      <c r="AP40" s="5">
        <f t="shared" si="7"/>
        <v>85</v>
      </c>
      <c r="AQ40" s="301" t="str">
        <f t="shared" si="12"/>
        <v>2</v>
      </c>
      <c r="AR40" s="301" t="s">
        <v>85</v>
      </c>
      <c r="AS40" s="301" t="s">
        <v>89</v>
      </c>
      <c r="AT40" s="292" t="s">
        <v>79</v>
      </c>
      <c r="AU40" s="214" t="s">
        <v>141</v>
      </c>
      <c r="AV40" s="67" t="s">
        <v>172</v>
      </c>
      <c r="AW40" s="68" t="s">
        <v>558</v>
      </c>
      <c r="AX40" s="215" t="s">
        <v>141</v>
      </c>
      <c r="AY40" s="68" t="s">
        <v>245</v>
      </c>
      <c r="AZ40" s="62" t="s">
        <v>265</v>
      </c>
      <c r="BA40" s="312" t="s">
        <v>559</v>
      </c>
    </row>
    <row r="41" spans="1:53" ht="171" customHeight="1" thickBot="1" x14ac:dyDescent="0.3">
      <c r="A41" s="415"/>
      <c r="B41" s="352"/>
      <c r="C41" s="217" t="s">
        <v>555</v>
      </c>
      <c r="D41" s="251" t="s">
        <v>288</v>
      </c>
      <c r="E41" s="179" t="s">
        <v>556</v>
      </c>
      <c r="F41" s="157" t="s">
        <v>59</v>
      </c>
      <c r="G41" s="158">
        <v>4</v>
      </c>
      <c r="H41" s="158" t="str">
        <f t="shared" si="8"/>
        <v>Probable</v>
      </c>
      <c r="I41" s="78">
        <v>1</v>
      </c>
      <c r="J41" s="78">
        <v>1</v>
      </c>
      <c r="K41" s="78">
        <v>1</v>
      </c>
      <c r="L41" s="78">
        <v>1</v>
      </c>
      <c r="M41" s="78">
        <v>1</v>
      </c>
      <c r="N41" s="78">
        <v>1</v>
      </c>
      <c r="O41" s="78">
        <v>0</v>
      </c>
      <c r="P41" s="78">
        <v>0</v>
      </c>
      <c r="Q41" s="78">
        <v>1</v>
      </c>
      <c r="R41" s="78">
        <v>1</v>
      </c>
      <c r="S41" s="78">
        <v>1</v>
      </c>
      <c r="T41" s="78">
        <v>1</v>
      </c>
      <c r="U41" s="78">
        <v>1</v>
      </c>
      <c r="V41" s="78">
        <v>1</v>
      </c>
      <c r="W41" s="78">
        <v>1</v>
      </c>
      <c r="X41" s="78">
        <v>0</v>
      </c>
      <c r="Y41" s="78">
        <v>1</v>
      </c>
      <c r="Z41" s="78">
        <v>1</v>
      </c>
      <c r="AA41" s="281">
        <f t="shared" si="13"/>
        <v>15</v>
      </c>
      <c r="AB41" s="281" t="str">
        <f t="shared" si="4"/>
        <v>20</v>
      </c>
      <c r="AC41" s="283" t="str">
        <f t="shared" si="10"/>
        <v>Catastrófico</v>
      </c>
      <c r="AD41" s="159">
        <f t="shared" si="5"/>
        <v>80</v>
      </c>
      <c r="AE41" s="160" t="str">
        <f t="shared" si="6"/>
        <v>Extrema</v>
      </c>
      <c r="AF41" s="180" t="s">
        <v>557</v>
      </c>
      <c r="AG41" s="78" t="s">
        <v>7</v>
      </c>
      <c r="AH41" s="80">
        <v>0</v>
      </c>
      <c r="AI41" s="80">
        <v>5</v>
      </c>
      <c r="AJ41" s="80">
        <v>15</v>
      </c>
      <c r="AK41" s="80">
        <v>10</v>
      </c>
      <c r="AL41" s="80">
        <v>15</v>
      </c>
      <c r="AM41" s="80">
        <v>10</v>
      </c>
      <c r="AN41" s="80">
        <v>30</v>
      </c>
      <c r="AO41" s="80">
        <f t="shared" si="11"/>
        <v>85</v>
      </c>
      <c r="AP41" s="80">
        <f t="shared" si="7"/>
        <v>85</v>
      </c>
      <c r="AQ41" s="78" t="str">
        <f t="shared" si="12"/>
        <v>2</v>
      </c>
      <c r="AR41" s="78" t="s">
        <v>85</v>
      </c>
      <c r="AS41" s="78" t="s">
        <v>89</v>
      </c>
      <c r="AT41" s="165" t="s">
        <v>79</v>
      </c>
      <c r="AU41" s="218" t="s">
        <v>141</v>
      </c>
      <c r="AV41" s="81" t="s">
        <v>248</v>
      </c>
      <c r="AW41" s="84" t="s">
        <v>558</v>
      </c>
      <c r="AX41" s="176" t="s">
        <v>141</v>
      </c>
      <c r="AY41" s="84" t="s">
        <v>245</v>
      </c>
      <c r="AZ41" s="82" t="s">
        <v>265</v>
      </c>
      <c r="BA41" s="313" t="s">
        <v>559</v>
      </c>
    </row>
    <row r="42" spans="1:53" ht="131.25" customHeight="1" x14ac:dyDescent="0.25">
      <c r="A42" s="415"/>
      <c r="B42" s="359" t="s">
        <v>630</v>
      </c>
      <c r="C42" s="71" t="s">
        <v>510</v>
      </c>
      <c r="D42" s="250" t="s">
        <v>289</v>
      </c>
      <c r="E42" s="73" t="s">
        <v>511</v>
      </c>
      <c r="F42" s="212" t="s">
        <v>59</v>
      </c>
      <c r="G42" s="90">
        <v>4</v>
      </c>
      <c r="H42" s="90" t="str">
        <f t="shared" si="8"/>
        <v>Probable</v>
      </c>
      <c r="I42" s="72">
        <v>1</v>
      </c>
      <c r="J42" s="72">
        <v>1</v>
      </c>
      <c r="K42" s="72">
        <v>1</v>
      </c>
      <c r="L42" s="72">
        <v>0</v>
      </c>
      <c r="M42" s="72">
        <v>1</v>
      </c>
      <c r="N42" s="72">
        <v>0</v>
      </c>
      <c r="O42" s="72">
        <v>0</v>
      </c>
      <c r="P42" s="72">
        <v>0</v>
      </c>
      <c r="Q42" s="72">
        <v>1</v>
      </c>
      <c r="R42" s="72">
        <v>1</v>
      </c>
      <c r="S42" s="72">
        <v>1</v>
      </c>
      <c r="T42" s="72">
        <v>1</v>
      </c>
      <c r="U42" s="72">
        <v>1</v>
      </c>
      <c r="V42" s="72">
        <v>1</v>
      </c>
      <c r="W42" s="72">
        <v>1</v>
      </c>
      <c r="X42" s="72">
        <v>0</v>
      </c>
      <c r="Y42" s="72">
        <v>1</v>
      </c>
      <c r="Z42" s="72">
        <v>1</v>
      </c>
      <c r="AA42" s="297">
        <f t="shared" si="13"/>
        <v>13</v>
      </c>
      <c r="AB42" s="297" t="str">
        <f t="shared" ref="AB42:AB48" si="14">IF($AA42&lt;6,"5",IF($AA42&lt;12,"10",IF($AA42&gt;11,"20")))</f>
        <v>20</v>
      </c>
      <c r="AC42" s="298" t="str">
        <f t="shared" si="10"/>
        <v>Catastrófico</v>
      </c>
      <c r="AD42" s="152">
        <f t="shared" si="5"/>
        <v>80</v>
      </c>
      <c r="AE42" s="153" t="str">
        <f t="shared" si="6"/>
        <v>Extrema</v>
      </c>
      <c r="AF42" s="71" t="s">
        <v>282</v>
      </c>
      <c r="AG42" s="75" t="s">
        <v>7</v>
      </c>
      <c r="AH42" s="74">
        <v>15</v>
      </c>
      <c r="AI42" s="74">
        <v>5</v>
      </c>
      <c r="AJ42" s="74">
        <v>15</v>
      </c>
      <c r="AK42" s="74">
        <v>10</v>
      </c>
      <c r="AL42" s="74">
        <v>15</v>
      </c>
      <c r="AM42" s="74">
        <v>10</v>
      </c>
      <c r="AN42" s="74">
        <v>30</v>
      </c>
      <c r="AO42" s="74">
        <f t="shared" si="11"/>
        <v>100</v>
      </c>
      <c r="AP42" s="74">
        <f t="shared" si="7"/>
        <v>100</v>
      </c>
      <c r="AQ42" s="72" t="str">
        <f t="shared" si="12"/>
        <v>2</v>
      </c>
      <c r="AR42" s="72" t="s">
        <v>86</v>
      </c>
      <c r="AS42" s="72" t="s">
        <v>89</v>
      </c>
      <c r="AT42" s="91" t="s">
        <v>83</v>
      </c>
      <c r="AU42" s="181" t="s">
        <v>141</v>
      </c>
      <c r="AV42" s="76" t="s">
        <v>285</v>
      </c>
      <c r="AW42" s="83" t="s">
        <v>512</v>
      </c>
      <c r="AX42" s="175" t="s">
        <v>141</v>
      </c>
      <c r="AY42" s="83" t="s">
        <v>513</v>
      </c>
      <c r="AZ42" s="93" t="s">
        <v>632</v>
      </c>
      <c r="BA42" s="314" t="s">
        <v>514</v>
      </c>
    </row>
    <row r="43" spans="1:53" ht="131.25" customHeight="1" thickBot="1" x14ac:dyDescent="0.3">
      <c r="A43" s="415"/>
      <c r="B43" s="352"/>
      <c r="C43" s="264" t="s">
        <v>631</v>
      </c>
      <c r="D43" s="278" t="s">
        <v>624</v>
      </c>
      <c r="E43" s="150" t="s">
        <v>614</v>
      </c>
      <c r="F43" s="229" t="s">
        <v>59</v>
      </c>
      <c r="G43" s="267">
        <v>2</v>
      </c>
      <c r="H43" s="267" t="str">
        <f t="shared" si="8"/>
        <v>Improbable</v>
      </c>
      <c r="I43" s="265">
        <v>1</v>
      </c>
      <c r="J43" s="265">
        <v>1</v>
      </c>
      <c r="K43" s="265">
        <v>1</v>
      </c>
      <c r="L43" s="265">
        <v>1</v>
      </c>
      <c r="M43" s="265">
        <v>1</v>
      </c>
      <c r="N43" s="265">
        <v>1</v>
      </c>
      <c r="O43" s="265">
        <v>0</v>
      </c>
      <c r="P43" s="265">
        <v>0</v>
      </c>
      <c r="Q43" s="265">
        <v>0</v>
      </c>
      <c r="R43" s="265">
        <v>0</v>
      </c>
      <c r="S43" s="265">
        <v>1</v>
      </c>
      <c r="T43" s="265">
        <v>1</v>
      </c>
      <c r="U43" s="265">
        <v>1</v>
      </c>
      <c r="V43" s="265">
        <v>0</v>
      </c>
      <c r="W43" s="265">
        <v>0</v>
      </c>
      <c r="X43" s="265">
        <v>0</v>
      </c>
      <c r="Y43" s="265">
        <v>0</v>
      </c>
      <c r="Z43" s="265">
        <v>0</v>
      </c>
      <c r="AA43" s="329">
        <f t="shared" si="13"/>
        <v>9</v>
      </c>
      <c r="AB43" s="273" t="str">
        <f t="shared" si="14"/>
        <v>10</v>
      </c>
      <c r="AC43" s="269" t="s">
        <v>88</v>
      </c>
      <c r="AD43" s="271">
        <f t="shared" si="5"/>
        <v>20</v>
      </c>
      <c r="AE43" s="272" t="str">
        <f t="shared" si="6"/>
        <v>Moderada</v>
      </c>
      <c r="AF43" s="264" t="s">
        <v>282</v>
      </c>
      <c r="AG43" s="230" t="s">
        <v>7</v>
      </c>
      <c r="AH43" s="231">
        <v>15</v>
      </c>
      <c r="AI43" s="231">
        <v>5</v>
      </c>
      <c r="AJ43" s="231">
        <v>15</v>
      </c>
      <c r="AK43" s="231">
        <v>10</v>
      </c>
      <c r="AL43" s="231">
        <v>15</v>
      </c>
      <c r="AM43" s="231">
        <v>10</v>
      </c>
      <c r="AN43" s="231">
        <v>30</v>
      </c>
      <c r="AO43" s="231">
        <f t="shared" si="11"/>
        <v>100</v>
      </c>
      <c r="AP43" s="231">
        <f t="shared" si="7"/>
        <v>100</v>
      </c>
      <c r="AQ43" s="265" t="str">
        <f t="shared" si="12"/>
        <v>2</v>
      </c>
      <c r="AR43" s="265" t="s">
        <v>86</v>
      </c>
      <c r="AS43" s="265" t="s">
        <v>89</v>
      </c>
      <c r="AT43" s="268" t="s">
        <v>83</v>
      </c>
      <c r="AU43" s="232" t="s">
        <v>141</v>
      </c>
      <c r="AV43" s="168" t="s">
        <v>285</v>
      </c>
      <c r="AW43" s="149" t="s">
        <v>512</v>
      </c>
      <c r="AX43" s="233" t="s">
        <v>141</v>
      </c>
      <c r="AY43" s="149" t="s">
        <v>513</v>
      </c>
      <c r="AZ43" s="173" t="s">
        <v>632</v>
      </c>
      <c r="BA43" s="315" t="s">
        <v>514</v>
      </c>
    </row>
    <row r="44" spans="1:53" ht="63.75" x14ac:dyDescent="0.25">
      <c r="A44" s="415"/>
      <c r="B44" s="350" t="s">
        <v>673</v>
      </c>
      <c r="C44" s="264" t="s">
        <v>711</v>
      </c>
      <c r="D44" s="278" t="s">
        <v>621</v>
      </c>
      <c r="E44" s="150" t="s">
        <v>613</v>
      </c>
      <c r="F44" s="229" t="s">
        <v>59</v>
      </c>
      <c r="G44" s="267">
        <v>3</v>
      </c>
      <c r="H44" s="267" t="str">
        <f t="shared" si="8"/>
        <v>Posible</v>
      </c>
      <c r="I44" s="329">
        <v>1</v>
      </c>
      <c r="J44" s="329">
        <v>1</v>
      </c>
      <c r="K44" s="329">
        <v>1</v>
      </c>
      <c r="L44" s="329">
        <v>1</v>
      </c>
      <c r="M44" s="329">
        <v>1</v>
      </c>
      <c r="N44" s="329">
        <v>1</v>
      </c>
      <c r="O44" s="329">
        <v>0</v>
      </c>
      <c r="P44" s="329">
        <v>0</v>
      </c>
      <c r="Q44" s="329">
        <v>0</v>
      </c>
      <c r="R44" s="329">
        <v>1</v>
      </c>
      <c r="S44" s="329">
        <v>1</v>
      </c>
      <c r="T44" s="329">
        <v>1</v>
      </c>
      <c r="U44" s="329">
        <v>0</v>
      </c>
      <c r="V44" s="329">
        <v>0</v>
      </c>
      <c r="W44" s="329">
        <v>1</v>
      </c>
      <c r="X44" s="329">
        <v>0</v>
      </c>
      <c r="Y44" s="329">
        <v>0</v>
      </c>
      <c r="Z44" s="329">
        <v>0</v>
      </c>
      <c r="AA44" s="328">
        <f t="shared" si="13"/>
        <v>10</v>
      </c>
      <c r="AB44" s="273" t="str">
        <f t="shared" si="14"/>
        <v>10</v>
      </c>
      <c r="AC44" s="269" t="s">
        <v>88</v>
      </c>
      <c r="AD44" s="271">
        <f t="shared" si="5"/>
        <v>30</v>
      </c>
      <c r="AE44" s="272" t="str">
        <f t="shared" si="6"/>
        <v>Alta</v>
      </c>
      <c r="AF44" s="264" t="s">
        <v>658</v>
      </c>
      <c r="AG44" s="230" t="s">
        <v>7</v>
      </c>
      <c r="AH44" s="231">
        <v>0</v>
      </c>
      <c r="AI44" s="231">
        <v>5</v>
      </c>
      <c r="AJ44" s="231">
        <v>0</v>
      </c>
      <c r="AK44" s="231">
        <v>10</v>
      </c>
      <c r="AL44" s="231">
        <v>15</v>
      </c>
      <c r="AM44" s="231">
        <v>10</v>
      </c>
      <c r="AN44" s="231">
        <v>30</v>
      </c>
      <c r="AO44" s="231">
        <f t="shared" si="11"/>
        <v>70</v>
      </c>
      <c r="AP44" s="231">
        <f t="shared" si="7"/>
        <v>70</v>
      </c>
      <c r="AQ44" s="265" t="str">
        <f t="shared" si="12"/>
        <v>1</v>
      </c>
      <c r="AR44" s="265" t="s">
        <v>85</v>
      </c>
      <c r="AS44" s="265" t="s">
        <v>89</v>
      </c>
      <c r="AT44" s="268" t="s">
        <v>79</v>
      </c>
      <c r="AU44" s="232" t="s">
        <v>141</v>
      </c>
      <c r="AV44" s="264" t="s">
        <v>658</v>
      </c>
      <c r="AW44" s="149" t="s">
        <v>659</v>
      </c>
      <c r="AX44" s="233" t="s">
        <v>141</v>
      </c>
      <c r="AY44" s="149" t="s">
        <v>660</v>
      </c>
      <c r="AZ44" s="173" t="s">
        <v>661</v>
      </c>
      <c r="BA44" s="315" t="s">
        <v>662</v>
      </c>
    </row>
    <row r="45" spans="1:53" ht="61.5" customHeight="1" x14ac:dyDescent="0.25">
      <c r="A45" s="415"/>
      <c r="B45" s="351"/>
      <c r="C45" s="264" t="s">
        <v>665</v>
      </c>
      <c r="D45" s="278" t="s">
        <v>622</v>
      </c>
      <c r="E45" s="150" t="s">
        <v>663</v>
      </c>
      <c r="F45" s="229" t="s">
        <v>59</v>
      </c>
      <c r="G45" s="267">
        <v>3</v>
      </c>
      <c r="H45" s="267" t="str">
        <f t="shared" si="8"/>
        <v>Posible</v>
      </c>
      <c r="I45" s="265">
        <v>1</v>
      </c>
      <c r="J45" s="265">
        <v>1</v>
      </c>
      <c r="K45" s="265">
        <v>1</v>
      </c>
      <c r="L45" s="265">
        <v>1</v>
      </c>
      <c r="M45" s="265">
        <v>1</v>
      </c>
      <c r="N45" s="265">
        <v>1</v>
      </c>
      <c r="O45" s="265">
        <v>0</v>
      </c>
      <c r="P45" s="265">
        <v>0</v>
      </c>
      <c r="Q45" s="265">
        <v>1</v>
      </c>
      <c r="R45" s="265">
        <v>1</v>
      </c>
      <c r="S45" s="265">
        <v>1</v>
      </c>
      <c r="T45" s="265">
        <v>1</v>
      </c>
      <c r="U45" s="265">
        <v>0</v>
      </c>
      <c r="V45" s="265">
        <v>0</v>
      </c>
      <c r="W45" s="265">
        <v>1</v>
      </c>
      <c r="X45" s="265">
        <v>0</v>
      </c>
      <c r="Y45" s="265">
        <v>0</v>
      </c>
      <c r="Z45" s="265">
        <v>0</v>
      </c>
      <c r="AA45" s="274">
        <f t="shared" si="13"/>
        <v>11</v>
      </c>
      <c r="AB45" s="273" t="str">
        <f t="shared" si="14"/>
        <v>10</v>
      </c>
      <c r="AC45" s="269" t="s">
        <v>88</v>
      </c>
      <c r="AD45" s="271">
        <f t="shared" si="5"/>
        <v>30</v>
      </c>
      <c r="AE45" s="272" t="str">
        <f t="shared" si="6"/>
        <v>Alta</v>
      </c>
      <c r="AF45" s="264" t="s">
        <v>658</v>
      </c>
      <c r="AG45" s="230" t="s">
        <v>7</v>
      </c>
      <c r="AH45" s="231">
        <v>0</v>
      </c>
      <c r="AI45" s="231">
        <v>5</v>
      </c>
      <c r="AJ45" s="231">
        <v>0</v>
      </c>
      <c r="AK45" s="231">
        <v>10</v>
      </c>
      <c r="AL45" s="231">
        <v>15</v>
      </c>
      <c r="AM45" s="231">
        <v>10</v>
      </c>
      <c r="AN45" s="231">
        <v>30</v>
      </c>
      <c r="AO45" s="231">
        <f t="shared" si="11"/>
        <v>70</v>
      </c>
      <c r="AP45" s="231">
        <f t="shared" si="7"/>
        <v>70</v>
      </c>
      <c r="AQ45" s="265" t="str">
        <f t="shared" si="12"/>
        <v>1</v>
      </c>
      <c r="AR45" s="265" t="s">
        <v>86</v>
      </c>
      <c r="AS45" s="265" t="s">
        <v>89</v>
      </c>
      <c r="AT45" s="268" t="s">
        <v>83</v>
      </c>
      <c r="AU45" s="232" t="s">
        <v>141</v>
      </c>
      <c r="AV45" s="264" t="s">
        <v>658</v>
      </c>
      <c r="AW45" s="149" t="s">
        <v>659</v>
      </c>
      <c r="AX45" s="233" t="s">
        <v>141</v>
      </c>
      <c r="AY45" s="149" t="s">
        <v>660</v>
      </c>
      <c r="AZ45" s="173" t="s">
        <v>661</v>
      </c>
      <c r="BA45" s="315" t="s">
        <v>662</v>
      </c>
    </row>
    <row r="46" spans="1:53" ht="69.75" customHeight="1" x14ac:dyDescent="0.25">
      <c r="A46" s="415"/>
      <c r="B46" s="351"/>
      <c r="C46" s="264" t="s">
        <v>664</v>
      </c>
      <c r="D46" s="278" t="s">
        <v>623</v>
      </c>
      <c r="E46" s="150" t="s">
        <v>666</v>
      </c>
      <c r="F46" s="229" t="s">
        <v>59</v>
      </c>
      <c r="G46" s="267">
        <v>3</v>
      </c>
      <c r="H46" s="267" t="str">
        <f t="shared" si="8"/>
        <v>Posible</v>
      </c>
      <c r="I46" s="326">
        <v>1</v>
      </c>
      <c r="J46" s="326">
        <v>1</v>
      </c>
      <c r="K46" s="326">
        <v>1</v>
      </c>
      <c r="L46" s="326">
        <v>1</v>
      </c>
      <c r="M46" s="326">
        <v>1</v>
      </c>
      <c r="N46" s="326">
        <v>1</v>
      </c>
      <c r="O46" s="326">
        <v>0</v>
      </c>
      <c r="P46" s="326">
        <v>0</v>
      </c>
      <c r="Q46" s="326">
        <v>1</v>
      </c>
      <c r="R46" s="326">
        <v>1</v>
      </c>
      <c r="S46" s="326">
        <v>1</v>
      </c>
      <c r="T46" s="326">
        <v>1</v>
      </c>
      <c r="U46" s="326">
        <v>0</v>
      </c>
      <c r="V46" s="326">
        <v>0</v>
      </c>
      <c r="W46" s="326">
        <v>1</v>
      </c>
      <c r="X46" s="326">
        <v>0</v>
      </c>
      <c r="Y46" s="326">
        <v>0</v>
      </c>
      <c r="Z46" s="326">
        <v>0</v>
      </c>
      <c r="AA46" s="274">
        <f t="shared" si="13"/>
        <v>11</v>
      </c>
      <c r="AB46" s="273" t="str">
        <f t="shared" si="14"/>
        <v>10</v>
      </c>
      <c r="AC46" s="269" t="s">
        <v>88</v>
      </c>
      <c r="AD46" s="271">
        <f t="shared" si="5"/>
        <v>30</v>
      </c>
      <c r="AE46" s="272" t="str">
        <f t="shared" si="6"/>
        <v>Alta</v>
      </c>
      <c r="AF46" s="264" t="s">
        <v>658</v>
      </c>
      <c r="AG46" s="230" t="s">
        <v>7</v>
      </c>
      <c r="AH46" s="231">
        <v>0</v>
      </c>
      <c r="AI46" s="231">
        <v>5</v>
      </c>
      <c r="AJ46" s="231">
        <v>0</v>
      </c>
      <c r="AK46" s="231">
        <v>10</v>
      </c>
      <c r="AL46" s="231">
        <v>15</v>
      </c>
      <c r="AM46" s="231">
        <v>10</v>
      </c>
      <c r="AN46" s="231">
        <v>30</v>
      </c>
      <c r="AO46" s="231">
        <f t="shared" si="11"/>
        <v>70</v>
      </c>
      <c r="AP46" s="231">
        <f t="shared" si="7"/>
        <v>70</v>
      </c>
      <c r="AQ46" s="265" t="str">
        <f t="shared" si="12"/>
        <v>1</v>
      </c>
      <c r="AR46" s="265" t="s">
        <v>86</v>
      </c>
      <c r="AS46" s="265" t="s">
        <v>89</v>
      </c>
      <c r="AT46" s="268" t="s">
        <v>83</v>
      </c>
      <c r="AU46" s="232" t="s">
        <v>141</v>
      </c>
      <c r="AV46" s="264" t="s">
        <v>658</v>
      </c>
      <c r="AW46" s="149" t="s">
        <v>659</v>
      </c>
      <c r="AX46" s="233" t="s">
        <v>141</v>
      </c>
      <c r="AY46" s="149" t="s">
        <v>660</v>
      </c>
      <c r="AZ46" s="173" t="s">
        <v>661</v>
      </c>
      <c r="BA46" s="315" t="s">
        <v>662</v>
      </c>
    </row>
    <row r="47" spans="1:53" ht="66.75" customHeight="1" x14ac:dyDescent="0.25">
      <c r="A47" s="415"/>
      <c r="B47" s="351"/>
      <c r="C47" s="264" t="s">
        <v>708</v>
      </c>
      <c r="D47" s="278" t="s">
        <v>641</v>
      </c>
      <c r="E47" s="150" t="s">
        <v>640</v>
      </c>
      <c r="F47" s="229" t="s">
        <v>59</v>
      </c>
      <c r="G47" s="267">
        <v>4</v>
      </c>
      <c r="H47" s="267" t="str">
        <f t="shared" si="8"/>
        <v>Probable</v>
      </c>
      <c r="I47" s="329">
        <v>1</v>
      </c>
      <c r="J47" s="329">
        <v>1</v>
      </c>
      <c r="K47" s="329">
        <v>1</v>
      </c>
      <c r="L47" s="329">
        <v>1</v>
      </c>
      <c r="M47" s="329">
        <v>0</v>
      </c>
      <c r="N47" s="329">
        <v>1</v>
      </c>
      <c r="O47" s="329">
        <v>1</v>
      </c>
      <c r="P47" s="329">
        <v>0</v>
      </c>
      <c r="Q47" s="329">
        <v>0</v>
      </c>
      <c r="R47" s="329">
        <v>1</v>
      </c>
      <c r="S47" s="329">
        <v>0</v>
      </c>
      <c r="T47" s="329">
        <v>0</v>
      </c>
      <c r="U47" s="329">
        <v>0</v>
      </c>
      <c r="V47" s="329">
        <v>0</v>
      </c>
      <c r="W47" s="329">
        <v>0</v>
      </c>
      <c r="X47" s="329">
        <v>1</v>
      </c>
      <c r="Y47" s="329">
        <v>0</v>
      </c>
      <c r="Z47" s="329">
        <v>0</v>
      </c>
      <c r="AA47" s="274">
        <f t="shared" si="13"/>
        <v>8</v>
      </c>
      <c r="AB47" s="273" t="str">
        <f t="shared" si="14"/>
        <v>10</v>
      </c>
      <c r="AC47" s="269" t="s">
        <v>89</v>
      </c>
      <c r="AD47" s="271">
        <f t="shared" si="5"/>
        <v>40</v>
      </c>
      <c r="AE47" s="272" t="str">
        <f t="shared" si="6"/>
        <v>Alta</v>
      </c>
      <c r="AF47" s="264" t="s">
        <v>658</v>
      </c>
      <c r="AG47" s="230" t="s">
        <v>7</v>
      </c>
      <c r="AH47" s="231">
        <v>0</v>
      </c>
      <c r="AI47" s="231">
        <v>5</v>
      </c>
      <c r="AJ47" s="231">
        <v>0</v>
      </c>
      <c r="AK47" s="231">
        <v>10</v>
      </c>
      <c r="AL47" s="231">
        <v>15</v>
      </c>
      <c r="AM47" s="231">
        <v>10</v>
      </c>
      <c r="AN47" s="231">
        <v>30</v>
      </c>
      <c r="AO47" s="231">
        <f t="shared" si="11"/>
        <v>70</v>
      </c>
      <c r="AP47" s="231">
        <f t="shared" si="7"/>
        <v>70</v>
      </c>
      <c r="AQ47" s="265" t="str">
        <f t="shared" si="12"/>
        <v>1</v>
      </c>
      <c r="AR47" s="265" t="s">
        <v>85</v>
      </c>
      <c r="AS47" s="265" t="s">
        <v>89</v>
      </c>
      <c r="AT47" s="268" t="s">
        <v>79</v>
      </c>
      <c r="AU47" s="232" t="s">
        <v>141</v>
      </c>
      <c r="AV47" s="264" t="s">
        <v>658</v>
      </c>
      <c r="AW47" s="149" t="s">
        <v>659</v>
      </c>
      <c r="AX47" s="233" t="s">
        <v>141</v>
      </c>
      <c r="AY47" s="149" t="s">
        <v>660</v>
      </c>
      <c r="AZ47" s="173" t="s">
        <v>661</v>
      </c>
      <c r="BA47" s="315" t="s">
        <v>662</v>
      </c>
    </row>
    <row r="48" spans="1:53" ht="153" x14ac:dyDescent="0.25">
      <c r="A48" s="415"/>
      <c r="B48" s="351"/>
      <c r="C48" s="264" t="s">
        <v>674</v>
      </c>
      <c r="D48" s="278" t="s">
        <v>626</v>
      </c>
      <c r="E48" s="150" t="s">
        <v>616</v>
      </c>
      <c r="F48" s="229" t="s">
        <v>60</v>
      </c>
      <c r="G48" s="267">
        <v>3</v>
      </c>
      <c r="H48" s="267" t="str">
        <f t="shared" si="8"/>
        <v>Posible</v>
      </c>
      <c r="I48" s="329">
        <v>0</v>
      </c>
      <c r="J48" s="329">
        <v>1</v>
      </c>
      <c r="K48" s="329">
        <v>0</v>
      </c>
      <c r="L48" s="329">
        <v>0</v>
      </c>
      <c r="M48" s="329">
        <v>0</v>
      </c>
      <c r="N48" s="329">
        <v>1</v>
      </c>
      <c r="O48" s="329">
        <v>0</v>
      </c>
      <c r="P48" s="329">
        <v>0</v>
      </c>
      <c r="Q48" s="329">
        <v>0</v>
      </c>
      <c r="R48" s="329">
        <v>1</v>
      </c>
      <c r="S48" s="329">
        <v>1</v>
      </c>
      <c r="T48" s="329">
        <v>0</v>
      </c>
      <c r="U48" s="329">
        <v>0</v>
      </c>
      <c r="V48" s="329">
        <v>0</v>
      </c>
      <c r="W48" s="329">
        <v>0</v>
      </c>
      <c r="X48" s="329">
        <v>0</v>
      </c>
      <c r="Y48" s="329">
        <v>0</v>
      </c>
      <c r="Z48" s="329">
        <v>0</v>
      </c>
      <c r="AA48" s="274">
        <f t="shared" si="13"/>
        <v>4</v>
      </c>
      <c r="AB48" s="273" t="str">
        <f t="shared" si="14"/>
        <v>5</v>
      </c>
      <c r="AC48" s="269" t="s">
        <v>88</v>
      </c>
      <c r="AD48" s="271">
        <f t="shared" si="5"/>
        <v>15</v>
      </c>
      <c r="AE48" s="272" t="str">
        <f t="shared" si="6"/>
        <v>Moderada</v>
      </c>
      <c r="AF48" s="264" t="s">
        <v>675</v>
      </c>
      <c r="AG48" s="230" t="s">
        <v>7</v>
      </c>
      <c r="AH48" s="231">
        <v>0</v>
      </c>
      <c r="AI48" s="231">
        <v>0</v>
      </c>
      <c r="AJ48" s="231">
        <v>15</v>
      </c>
      <c r="AK48" s="231">
        <v>0</v>
      </c>
      <c r="AL48" s="231">
        <v>0</v>
      </c>
      <c r="AM48" s="231">
        <v>0</v>
      </c>
      <c r="AN48" s="231">
        <v>0</v>
      </c>
      <c r="AO48" s="231">
        <f t="shared" si="11"/>
        <v>15</v>
      </c>
      <c r="AP48" s="231">
        <f t="shared" si="7"/>
        <v>15</v>
      </c>
      <c r="AQ48" s="265" t="str">
        <f t="shared" si="12"/>
        <v>0</v>
      </c>
      <c r="AR48" s="265" t="s">
        <v>10</v>
      </c>
      <c r="AS48" s="265" t="s">
        <v>88</v>
      </c>
      <c r="AT48" s="268" t="s">
        <v>79</v>
      </c>
      <c r="AU48" s="232" t="s">
        <v>141</v>
      </c>
      <c r="AV48" s="264" t="s">
        <v>675</v>
      </c>
      <c r="AW48" s="149" t="s">
        <v>676</v>
      </c>
      <c r="AX48" s="233" t="s">
        <v>141</v>
      </c>
      <c r="AY48" s="264" t="s">
        <v>675</v>
      </c>
      <c r="AZ48" s="173" t="s">
        <v>677</v>
      </c>
      <c r="BA48" s="316" t="s">
        <v>675</v>
      </c>
    </row>
    <row r="49" spans="1:53" ht="77.25" thickBot="1" x14ac:dyDescent="0.3">
      <c r="A49" s="415"/>
      <c r="B49" s="352"/>
      <c r="C49" s="264" t="s">
        <v>668</v>
      </c>
      <c r="D49" s="278" t="s">
        <v>624</v>
      </c>
      <c r="E49" s="150" t="s">
        <v>667</v>
      </c>
      <c r="F49" s="229" t="s">
        <v>59</v>
      </c>
      <c r="G49" s="267">
        <v>2</v>
      </c>
      <c r="H49" s="267" t="str">
        <f>IF($G49=5,"Casi seguro",IF($G49=4,"Probable",IF($G49=3,"Posible",IF($G49=2,"Improbable",IF($G49=1,"Rara vez","0")))))</f>
        <v>Improbable</v>
      </c>
      <c r="I49" s="326">
        <v>1</v>
      </c>
      <c r="J49" s="326">
        <v>1</v>
      </c>
      <c r="K49" s="326">
        <v>1</v>
      </c>
      <c r="L49" s="326">
        <v>1</v>
      </c>
      <c r="M49" s="326">
        <v>1</v>
      </c>
      <c r="N49" s="326">
        <v>1</v>
      </c>
      <c r="O49" s="326">
        <v>0</v>
      </c>
      <c r="P49" s="326">
        <v>0</v>
      </c>
      <c r="Q49" s="326">
        <v>0</v>
      </c>
      <c r="R49" s="326">
        <v>0</v>
      </c>
      <c r="S49" s="326">
        <v>1</v>
      </c>
      <c r="T49" s="326">
        <v>1</v>
      </c>
      <c r="U49" s="326">
        <v>1</v>
      </c>
      <c r="V49" s="326">
        <v>0</v>
      </c>
      <c r="W49" s="326">
        <v>0</v>
      </c>
      <c r="X49" s="326">
        <v>0</v>
      </c>
      <c r="Y49" s="326">
        <v>0</v>
      </c>
      <c r="Z49" s="326">
        <v>0</v>
      </c>
      <c r="AA49" s="329">
        <f t="shared" ref="AA49:AA69" si="15">SUM(I49:Z49)</f>
        <v>9</v>
      </c>
      <c r="AB49" s="273" t="str">
        <f>IF($AA49&lt;6,"5",IF($AA49&lt;12,"10",IF($AA49&gt;11,"20")))</f>
        <v>10</v>
      </c>
      <c r="AC49" s="269" t="s">
        <v>88</v>
      </c>
      <c r="AD49" s="271">
        <f t="shared" si="5"/>
        <v>20</v>
      </c>
      <c r="AE49" s="272" t="str">
        <f t="shared" si="6"/>
        <v>Moderada</v>
      </c>
      <c r="AF49" s="264" t="s">
        <v>669</v>
      </c>
      <c r="AG49" s="230" t="s">
        <v>48</v>
      </c>
      <c r="AH49" s="231">
        <v>15</v>
      </c>
      <c r="AI49" s="231">
        <v>15</v>
      </c>
      <c r="AJ49" s="231">
        <v>15</v>
      </c>
      <c r="AK49" s="231">
        <v>10</v>
      </c>
      <c r="AL49" s="231">
        <v>15</v>
      </c>
      <c r="AM49" s="231">
        <v>10</v>
      </c>
      <c r="AN49" s="231">
        <v>30</v>
      </c>
      <c r="AO49" s="231">
        <f t="shared" ref="AO49:AO59" si="16">SUM(AH49:AN49)</f>
        <v>110</v>
      </c>
      <c r="AP49" s="231">
        <f t="shared" ref="AP49:AP59" si="17">AO49</f>
        <v>110</v>
      </c>
      <c r="AQ49" s="265" t="str">
        <f t="shared" si="12"/>
        <v>2</v>
      </c>
      <c r="AR49" s="265" t="s">
        <v>86</v>
      </c>
      <c r="AS49" s="265" t="s">
        <v>89</v>
      </c>
      <c r="AT49" s="268" t="s">
        <v>83</v>
      </c>
      <c r="AU49" s="232" t="s">
        <v>141</v>
      </c>
      <c r="AV49" s="264" t="s">
        <v>669</v>
      </c>
      <c r="AW49" s="149" t="s">
        <v>670</v>
      </c>
      <c r="AX49" s="233" t="s">
        <v>141</v>
      </c>
      <c r="AY49" s="264" t="s">
        <v>669</v>
      </c>
      <c r="AZ49" s="173" t="s">
        <v>671</v>
      </c>
      <c r="BA49" s="316" t="s">
        <v>672</v>
      </c>
    </row>
    <row r="50" spans="1:53" ht="73.5" customHeight="1" x14ac:dyDescent="0.25">
      <c r="A50" s="415"/>
      <c r="B50" s="350" t="s">
        <v>292</v>
      </c>
      <c r="C50" s="83" t="s">
        <v>179</v>
      </c>
      <c r="D50" s="250" t="s">
        <v>312</v>
      </c>
      <c r="E50" s="73" t="s">
        <v>287</v>
      </c>
      <c r="F50" s="212" t="s">
        <v>57</v>
      </c>
      <c r="G50" s="90">
        <v>4</v>
      </c>
      <c r="H50" s="90" t="str">
        <f t="shared" si="8"/>
        <v>Probable</v>
      </c>
      <c r="I50" s="72">
        <v>1</v>
      </c>
      <c r="J50" s="72">
        <v>1</v>
      </c>
      <c r="K50" s="72">
        <v>0</v>
      </c>
      <c r="L50" s="72">
        <v>0</v>
      </c>
      <c r="M50" s="72">
        <v>1</v>
      </c>
      <c r="N50" s="72">
        <v>1</v>
      </c>
      <c r="O50" s="72">
        <v>1</v>
      </c>
      <c r="P50" s="72">
        <v>1</v>
      </c>
      <c r="Q50" s="72">
        <v>1</v>
      </c>
      <c r="R50" s="72">
        <v>1</v>
      </c>
      <c r="S50" s="72">
        <v>1</v>
      </c>
      <c r="T50" s="72">
        <v>1</v>
      </c>
      <c r="U50" s="72">
        <v>1</v>
      </c>
      <c r="V50" s="72">
        <v>1</v>
      </c>
      <c r="W50" s="72">
        <v>0</v>
      </c>
      <c r="X50" s="72">
        <v>0</v>
      </c>
      <c r="Y50" s="72">
        <v>1</v>
      </c>
      <c r="Z50" s="72">
        <v>0</v>
      </c>
      <c r="AA50" s="327">
        <f t="shared" si="15"/>
        <v>13</v>
      </c>
      <c r="AB50" s="297" t="str">
        <f t="shared" si="4"/>
        <v>20</v>
      </c>
      <c r="AC50" s="298" t="s">
        <v>90</v>
      </c>
      <c r="AD50" s="152">
        <f t="shared" si="5"/>
        <v>80</v>
      </c>
      <c r="AE50" s="153" t="str">
        <f t="shared" si="6"/>
        <v>Extrema</v>
      </c>
      <c r="AF50" s="83" t="s">
        <v>294</v>
      </c>
      <c r="AG50" s="72" t="s">
        <v>7</v>
      </c>
      <c r="AH50" s="74">
        <v>15</v>
      </c>
      <c r="AI50" s="74">
        <v>5</v>
      </c>
      <c r="AJ50" s="74">
        <v>15</v>
      </c>
      <c r="AK50" s="74">
        <v>0</v>
      </c>
      <c r="AL50" s="74">
        <v>15</v>
      </c>
      <c r="AM50" s="74">
        <v>10</v>
      </c>
      <c r="AN50" s="74">
        <v>30</v>
      </c>
      <c r="AO50" s="74">
        <f t="shared" si="16"/>
        <v>90</v>
      </c>
      <c r="AP50" s="74">
        <f t="shared" si="17"/>
        <v>90</v>
      </c>
      <c r="AQ50" s="72" t="str">
        <f t="shared" si="12"/>
        <v>2</v>
      </c>
      <c r="AR50" s="72" t="s">
        <v>84</v>
      </c>
      <c r="AS50" s="72" t="s">
        <v>89</v>
      </c>
      <c r="AT50" s="294" t="s">
        <v>80</v>
      </c>
      <c r="AU50" s="181" t="s">
        <v>141</v>
      </c>
      <c r="AV50" s="76" t="s">
        <v>295</v>
      </c>
      <c r="AW50" s="76" t="s">
        <v>296</v>
      </c>
      <c r="AX50" s="72" t="s">
        <v>141</v>
      </c>
      <c r="AY50" s="71" t="s">
        <v>691</v>
      </c>
      <c r="AZ50" s="93" t="s">
        <v>704</v>
      </c>
      <c r="BA50" s="332" t="s">
        <v>695</v>
      </c>
    </row>
    <row r="51" spans="1:53" ht="63.75" customHeight="1" thickBot="1" x14ac:dyDescent="0.3">
      <c r="A51" s="415"/>
      <c r="B51" s="351"/>
      <c r="C51" s="149" t="s">
        <v>178</v>
      </c>
      <c r="D51" s="278" t="s">
        <v>313</v>
      </c>
      <c r="E51" s="150" t="s">
        <v>290</v>
      </c>
      <c r="F51" s="213" t="s">
        <v>57</v>
      </c>
      <c r="G51" s="306">
        <v>4</v>
      </c>
      <c r="H51" s="306" t="str">
        <f t="shared" si="8"/>
        <v>Probable</v>
      </c>
      <c r="I51" s="301">
        <v>1</v>
      </c>
      <c r="J51" s="301">
        <v>1</v>
      </c>
      <c r="K51" s="301">
        <v>0</v>
      </c>
      <c r="L51" s="301">
        <v>0</v>
      </c>
      <c r="M51" s="301">
        <v>1</v>
      </c>
      <c r="N51" s="301">
        <v>0</v>
      </c>
      <c r="O51" s="301">
        <v>1</v>
      </c>
      <c r="P51" s="301">
        <v>1</v>
      </c>
      <c r="Q51" s="301">
        <v>1</v>
      </c>
      <c r="R51" s="301">
        <v>1</v>
      </c>
      <c r="S51" s="301">
        <v>1</v>
      </c>
      <c r="T51" s="301">
        <v>1</v>
      </c>
      <c r="U51" s="301">
        <v>0</v>
      </c>
      <c r="V51" s="301">
        <v>1</v>
      </c>
      <c r="W51" s="301">
        <v>0</v>
      </c>
      <c r="X51" s="301">
        <v>0</v>
      </c>
      <c r="Y51" s="301">
        <v>1</v>
      </c>
      <c r="Z51" s="301">
        <v>0</v>
      </c>
      <c r="AA51" s="290">
        <f t="shared" si="15"/>
        <v>11</v>
      </c>
      <c r="AB51" s="274" t="str">
        <f t="shared" si="4"/>
        <v>10</v>
      </c>
      <c r="AC51" s="270" t="s">
        <v>89</v>
      </c>
      <c r="AD51" s="303">
        <f t="shared" si="5"/>
        <v>40</v>
      </c>
      <c r="AE51" s="304" t="str">
        <f t="shared" si="6"/>
        <v>Alta</v>
      </c>
      <c r="AF51" s="149" t="s">
        <v>303</v>
      </c>
      <c r="AG51" s="301" t="s">
        <v>7</v>
      </c>
      <c r="AH51" s="5">
        <v>15</v>
      </c>
      <c r="AI51" s="5">
        <v>5</v>
      </c>
      <c r="AJ51" s="5">
        <v>15</v>
      </c>
      <c r="AK51" s="5">
        <v>0</v>
      </c>
      <c r="AL51" s="5">
        <v>15</v>
      </c>
      <c r="AM51" s="5">
        <v>10</v>
      </c>
      <c r="AN51" s="5">
        <v>30</v>
      </c>
      <c r="AO51" s="5">
        <f t="shared" si="16"/>
        <v>90</v>
      </c>
      <c r="AP51" s="5">
        <f t="shared" si="17"/>
        <v>90</v>
      </c>
      <c r="AQ51" s="301" t="str">
        <f t="shared" si="12"/>
        <v>2</v>
      </c>
      <c r="AR51" s="301" t="s">
        <v>85</v>
      </c>
      <c r="AS51" s="301" t="s">
        <v>89</v>
      </c>
      <c r="AT51" s="292" t="s">
        <v>79</v>
      </c>
      <c r="AU51" s="182" t="s">
        <v>232</v>
      </c>
      <c r="AV51" s="67" t="s">
        <v>297</v>
      </c>
      <c r="AW51" s="67" t="s">
        <v>298</v>
      </c>
      <c r="AX51" s="301" t="s">
        <v>232</v>
      </c>
      <c r="AY51" s="331" t="s">
        <v>692</v>
      </c>
      <c r="AZ51" s="62" t="s">
        <v>299</v>
      </c>
      <c r="BA51" s="333" t="s">
        <v>693</v>
      </c>
    </row>
    <row r="52" spans="1:53" ht="67.5" customHeight="1" thickBot="1" x14ac:dyDescent="0.3">
      <c r="A52" s="415"/>
      <c r="B52" s="352"/>
      <c r="C52" s="84" t="s">
        <v>179</v>
      </c>
      <c r="D52" s="251" t="s">
        <v>314</v>
      </c>
      <c r="E52" s="79" t="s">
        <v>293</v>
      </c>
      <c r="F52" s="219" t="s">
        <v>60</v>
      </c>
      <c r="G52" s="158">
        <v>4</v>
      </c>
      <c r="H52" s="158" t="str">
        <f t="shared" si="8"/>
        <v>Probable</v>
      </c>
      <c r="I52" s="72">
        <v>1</v>
      </c>
      <c r="J52" s="72">
        <v>1</v>
      </c>
      <c r="K52" s="72">
        <v>0</v>
      </c>
      <c r="L52" s="72">
        <v>0</v>
      </c>
      <c r="M52" s="72">
        <v>1</v>
      </c>
      <c r="N52" s="72">
        <v>1</v>
      </c>
      <c r="O52" s="72">
        <v>1</v>
      </c>
      <c r="P52" s="72">
        <v>1</v>
      </c>
      <c r="Q52" s="72">
        <v>1</v>
      </c>
      <c r="R52" s="72">
        <v>1</v>
      </c>
      <c r="S52" s="72">
        <v>1</v>
      </c>
      <c r="T52" s="72">
        <v>1</v>
      </c>
      <c r="U52" s="72">
        <v>1</v>
      </c>
      <c r="V52" s="72">
        <v>1</v>
      </c>
      <c r="W52" s="72">
        <v>0</v>
      </c>
      <c r="X52" s="72">
        <v>0</v>
      </c>
      <c r="Y52" s="72">
        <v>1</v>
      </c>
      <c r="Z52" s="72">
        <v>0</v>
      </c>
      <c r="AA52" s="281">
        <f t="shared" si="15"/>
        <v>13</v>
      </c>
      <c r="AB52" s="281" t="str">
        <f t="shared" si="4"/>
        <v>20</v>
      </c>
      <c r="AC52" s="283" t="s">
        <v>90</v>
      </c>
      <c r="AD52" s="159">
        <f t="shared" si="5"/>
        <v>80</v>
      </c>
      <c r="AE52" s="160" t="str">
        <f t="shared" si="6"/>
        <v>Extrema</v>
      </c>
      <c r="AF52" s="84" t="s">
        <v>294</v>
      </c>
      <c r="AG52" s="78" t="s">
        <v>7</v>
      </c>
      <c r="AH52" s="80">
        <v>15</v>
      </c>
      <c r="AI52" s="80">
        <v>5</v>
      </c>
      <c r="AJ52" s="80">
        <v>15</v>
      </c>
      <c r="AK52" s="80">
        <v>0</v>
      </c>
      <c r="AL52" s="80">
        <v>15</v>
      </c>
      <c r="AM52" s="80">
        <v>10</v>
      </c>
      <c r="AN52" s="80">
        <v>30</v>
      </c>
      <c r="AO52" s="80">
        <f t="shared" si="16"/>
        <v>90</v>
      </c>
      <c r="AP52" s="80">
        <f t="shared" si="17"/>
        <v>90</v>
      </c>
      <c r="AQ52" s="78" t="str">
        <f t="shared" si="12"/>
        <v>2</v>
      </c>
      <c r="AR52" s="78" t="s">
        <v>84</v>
      </c>
      <c r="AS52" s="78" t="s">
        <v>89</v>
      </c>
      <c r="AT52" s="165" t="s">
        <v>80</v>
      </c>
      <c r="AU52" s="183" t="s">
        <v>141</v>
      </c>
      <c r="AV52" s="81" t="s">
        <v>295</v>
      </c>
      <c r="AW52" s="81" t="s">
        <v>296</v>
      </c>
      <c r="AX52" s="78" t="s">
        <v>141</v>
      </c>
      <c r="AY52" s="77" t="s">
        <v>691</v>
      </c>
      <c r="AZ52" s="93" t="s">
        <v>704</v>
      </c>
      <c r="BA52" s="334" t="s">
        <v>695</v>
      </c>
    </row>
    <row r="53" spans="1:53" ht="150" customHeight="1" thickBot="1" x14ac:dyDescent="0.3">
      <c r="A53" s="416"/>
      <c r="B53" s="202" t="s">
        <v>311</v>
      </c>
      <c r="C53" s="187" t="s">
        <v>316</v>
      </c>
      <c r="D53" s="252" t="s">
        <v>340</v>
      </c>
      <c r="E53" s="188" t="s">
        <v>323</v>
      </c>
      <c r="F53" s="220" t="s">
        <v>59</v>
      </c>
      <c r="G53" s="189">
        <v>3</v>
      </c>
      <c r="H53" s="189" t="str">
        <f t="shared" si="8"/>
        <v>Posible</v>
      </c>
      <c r="I53" s="190">
        <v>1</v>
      </c>
      <c r="J53" s="190">
        <v>0</v>
      </c>
      <c r="K53" s="190">
        <v>1</v>
      </c>
      <c r="L53" s="190">
        <v>0</v>
      </c>
      <c r="M53" s="190">
        <v>1</v>
      </c>
      <c r="N53" s="190">
        <v>0</v>
      </c>
      <c r="O53" s="190">
        <v>1</v>
      </c>
      <c r="P53" s="190">
        <v>0</v>
      </c>
      <c r="Q53" s="190">
        <v>0</v>
      </c>
      <c r="R53" s="190">
        <v>1</v>
      </c>
      <c r="S53" s="190">
        <v>0</v>
      </c>
      <c r="T53" s="190">
        <v>1</v>
      </c>
      <c r="U53" s="190">
        <v>0</v>
      </c>
      <c r="V53" s="190">
        <v>1</v>
      </c>
      <c r="W53" s="190">
        <v>1</v>
      </c>
      <c r="X53" s="190">
        <v>0</v>
      </c>
      <c r="Y53" s="190">
        <v>1</v>
      </c>
      <c r="Z53" s="190">
        <v>1</v>
      </c>
      <c r="AA53" s="191">
        <f t="shared" si="15"/>
        <v>10</v>
      </c>
      <c r="AB53" s="191" t="str">
        <f t="shared" si="4"/>
        <v>10</v>
      </c>
      <c r="AC53" s="192" t="s">
        <v>89</v>
      </c>
      <c r="AD53" s="193">
        <f t="shared" si="5"/>
        <v>30</v>
      </c>
      <c r="AE53" s="194" t="str">
        <f t="shared" si="6"/>
        <v>Alta</v>
      </c>
      <c r="AF53" s="187" t="s">
        <v>322</v>
      </c>
      <c r="AG53" s="190" t="s">
        <v>7</v>
      </c>
      <c r="AH53" s="195">
        <v>15</v>
      </c>
      <c r="AI53" s="195">
        <v>5</v>
      </c>
      <c r="AJ53" s="195">
        <v>15</v>
      </c>
      <c r="AK53" s="195">
        <v>0</v>
      </c>
      <c r="AL53" s="195">
        <v>15</v>
      </c>
      <c r="AM53" s="195">
        <v>10</v>
      </c>
      <c r="AN53" s="195">
        <v>30</v>
      </c>
      <c r="AO53" s="195">
        <f t="shared" si="16"/>
        <v>90</v>
      </c>
      <c r="AP53" s="195">
        <f t="shared" si="17"/>
        <v>90</v>
      </c>
      <c r="AQ53" s="190" t="str">
        <f t="shared" si="12"/>
        <v>2</v>
      </c>
      <c r="AR53" s="190" t="s">
        <v>85</v>
      </c>
      <c r="AS53" s="190" t="s">
        <v>89</v>
      </c>
      <c r="AT53" s="196" t="s">
        <v>79</v>
      </c>
      <c r="AU53" s="186" t="s">
        <v>141</v>
      </c>
      <c r="AV53" s="184" t="s">
        <v>324</v>
      </c>
      <c r="AW53" s="184" t="s">
        <v>325</v>
      </c>
      <c r="AX53" s="277" t="s">
        <v>232</v>
      </c>
      <c r="AY53" s="276" t="s">
        <v>516</v>
      </c>
      <c r="AZ53" s="185" t="s">
        <v>317</v>
      </c>
      <c r="BA53" s="317" t="s">
        <v>515</v>
      </c>
    </row>
    <row r="54" spans="1:53" ht="65.25" customHeight="1" x14ac:dyDescent="0.25">
      <c r="A54" s="438" t="s">
        <v>362</v>
      </c>
      <c r="B54" s="350" t="s">
        <v>326</v>
      </c>
      <c r="C54" s="71" t="s">
        <v>330</v>
      </c>
      <c r="D54" s="250" t="s">
        <v>341</v>
      </c>
      <c r="E54" s="73" t="s">
        <v>328</v>
      </c>
      <c r="F54" s="212" t="s">
        <v>60</v>
      </c>
      <c r="G54" s="90">
        <v>4</v>
      </c>
      <c r="H54" s="90" t="str">
        <f t="shared" si="8"/>
        <v>Probable</v>
      </c>
      <c r="I54" s="72">
        <v>1</v>
      </c>
      <c r="J54" s="72">
        <v>1</v>
      </c>
      <c r="K54" s="72">
        <v>1</v>
      </c>
      <c r="L54" s="72">
        <v>1</v>
      </c>
      <c r="M54" s="72">
        <v>1</v>
      </c>
      <c r="N54" s="72">
        <v>1</v>
      </c>
      <c r="O54" s="72">
        <v>1</v>
      </c>
      <c r="P54" s="72">
        <v>1</v>
      </c>
      <c r="Q54" s="72">
        <v>0</v>
      </c>
      <c r="R54" s="72">
        <v>1</v>
      </c>
      <c r="S54" s="72">
        <v>1</v>
      </c>
      <c r="T54" s="72">
        <v>1</v>
      </c>
      <c r="U54" s="72">
        <v>1</v>
      </c>
      <c r="V54" s="72">
        <v>0</v>
      </c>
      <c r="W54" s="72">
        <v>1</v>
      </c>
      <c r="X54" s="72">
        <v>0</v>
      </c>
      <c r="Y54" s="72">
        <v>1</v>
      </c>
      <c r="Z54" s="72">
        <v>1</v>
      </c>
      <c r="AA54" s="285">
        <f t="shared" si="15"/>
        <v>15</v>
      </c>
      <c r="AB54" s="297" t="str">
        <f t="shared" si="4"/>
        <v>20</v>
      </c>
      <c r="AC54" s="298" t="str">
        <f t="shared" si="10"/>
        <v>Catastrófico</v>
      </c>
      <c r="AD54" s="152">
        <f t="shared" si="5"/>
        <v>80</v>
      </c>
      <c r="AE54" s="153" t="str">
        <f t="shared" si="6"/>
        <v>Extrema</v>
      </c>
      <c r="AF54" s="71" t="s">
        <v>332</v>
      </c>
      <c r="AG54" s="72" t="s">
        <v>7</v>
      </c>
      <c r="AH54" s="74">
        <v>15</v>
      </c>
      <c r="AI54" s="74">
        <v>5</v>
      </c>
      <c r="AJ54" s="74">
        <v>15</v>
      </c>
      <c r="AK54" s="74">
        <v>0</v>
      </c>
      <c r="AL54" s="74">
        <v>15</v>
      </c>
      <c r="AM54" s="74">
        <v>10</v>
      </c>
      <c r="AN54" s="74">
        <v>30</v>
      </c>
      <c r="AO54" s="74">
        <f t="shared" si="16"/>
        <v>90</v>
      </c>
      <c r="AP54" s="74">
        <f t="shared" si="17"/>
        <v>90</v>
      </c>
      <c r="AQ54" s="72" t="str">
        <f t="shared" si="12"/>
        <v>2</v>
      </c>
      <c r="AR54" s="72" t="s">
        <v>85</v>
      </c>
      <c r="AS54" s="72" t="s">
        <v>90</v>
      </c>
      <c r="AT54" s="294" t="s">
        <v>80</v>
      </c>
      <c r="AU54" s="181" t="s">
        <v>141</v>
      </c>
      <c r="AV54" s="76" t="s">
        <v>336</v>
      </c>
      <c r="AW54" s="289" t="s">
        <v>455</v>
      </c>
      <c r="AX54" s="223" t="s">
        <v>456</v>
      </c>
      <c r="AY54" s="289" t="s">
        <v>457</v>
      </c>
      <c r="AZ54" s="83" t="s">
        <v>180</v>
      </c>
      <c r="BA54" s="318" t="s">
        <v>459</v>
      </c>
    </row>
    <row r="55" spans="1:53" ht="112.5" customHeight="1" thickBot="1" x14ac:dyDescent="0.3">
      <c r="A55" s="439"/>
      <c r="B55" s="352"/>
      <c r="C55" s="77" t="s">
        <v>329</v>
      </c>
      <c r="D55" s="251" t="s">
        <v>345</v>
      </c>
      <c r="E55" s="79" t="s">
        <v>327</v>
      </c>
      <c r="F55" s="219" t="s">
        <v>59</v>
      </c>
      <c r="G55" s="158">
        <v>4</v>
      </c>
      <c r="H55" s="158" t="str">
        <f t="shared" si="8"/>
        <v>Probable</v>
      </c>
      <c r="I55" s="78">
        <v>1</v>
      </c>
      <c r="J55" s="78">
        <v>1</v>
      </c>
      <c r="K55" s="78">
        <v>1</v>
      </c>
      <c r="L55" s="78">
        <v>0</v>
      </c>
      <c r="M55" s="78">
        <v>1</v>
      </c>
      <c r="N55" s="78">
        <v>1</v>
      </c>
      <c r="O55" s="78">
        <v>1</v>
      </c>
      <c r="P55" s="78">
        <v>1</v>
      </c>
      <c r="Q55" s="78">
        <v>0</v>
      </c>
      <c r="R55" s="78">
        <v>1</v>
      </c>
      <c r="S55" s="78">
        <v>1</v>
      </c>
      <c r="T55" s="78">
        <v>1</v>
      </c>
      <c r="U55" s="78">
        <v>1</v>
      </c>
      <c r="V55" s="78">
        <v>0</v>
      </c>
      <c r="W55" s="78">
        <v>1</v>
      </c>
      <c r="X55" s="78">
        <v>0</v>
      </c>
      <c r="Y55" s="78">
        <v>1</v>
      </c>
      <c r="Z55" s="78">
        <v>1</v>
      </c>
      <c r="AA55" s="281">
        <f t="shared" si="15"/>
        <v>14</v>
      </c>
      <c r="AB55" s="281" t="str">
        <f t="shared" si="4"/>
        <v>20</v>
      </c>
      <c r="AC55" s="283" t="str">
        <f t="shared" si="10"/>
        <v>Catastrófico</v>
      </c>
      <c r="AD55" s="159">
        <f t="shared" si="5"/>
        <v>80</v>
      </c>
      <c r="AE55" s="160" t="str">
        <f t="shared" si="6"/>
        <v>Extrema</v>
      </c>
      <c r="AF55" s="276" t="s">
        <v>333</v>
      </c>
      <c r="AG55" s="78" t="s">
        <v>7</v>
      </c>
      <c r="AH55" s="80">
        <v>15</v>
      </c>
      <c r="AI55" s="80">
        <v>5</v>
      </c>
      <c r="AJ55" s="80">
        <v>15</v>
      </c>
      <c r="AK55" s="80">
        <v>0</v>
      </c>
      <c r="AL55" s="80">
        <v>15</v>
      </c>
      <c r="AM55" s="80">
        <v>10</v>
      </c>
      <c r="AN55" s="80">
        <v>30</v>
      </c>
      <c r="AO55" s="80">
        <f t="shared" si="16"/>
        <v>90</v>
      </c>
      <c r="AP55" s="80">
        <f t="shared" si="17"/>
        <v>90</v>
      </c>
      <c r="AQ55" s="78" t="str">
        <f t="shared" si="12"/>
        <v>2</v>
      </c>
      <c r="AR55" s="78" t="s">
        <v>85</v>
      </c>
      <c r="AS55" s="78" t="s">
        <v>90</v>
      </c>
      <c r="AT55" s="165" t="s">
        <v>80</v>
      </c>
      <c r="AU55" s="183" t="s">
        <v>141</v>
      </c>
      <c r="AV55" s="81" t="s">
        <v>337</v>
      </c>
      <c r="AW55" s="77" t="s">
        <v>455</v>
      </c>
      <c r="AX55" s="211" t="s">
        <v>456</v>
      </c>
      <c r="AY55" s="77" t="s">
        <v>458</v>
      </c>
      <c r="AZ55" s="84" t="s">
        <v>181</v>
      </c>
      <c r="BA55" s="319" t="s">
        <v>459</v>
      </c>
    </row>
    <row r="56" spans="1:53" ht="65.25" customHeight="1" x14ac:dyDescent="0.25">
      <c r="A56" s="439"/>
      <c r="B56" s="351" t="s">
        <v>560</v>
      </c>
      <c r="C56" s="71" t="s">
        <v>561</v>
      </c>
      <c r="D56" s="250" t="s">
        <v>583</v>
      </c>
      <c r="E56" s="73" t="s">
        <v>563</v>
      </c>
      <c r="F56" s="212" t="s">
        <v>59</v>
      </c>
      <c r="G56" s="90">
        <v>4</v>
      </c>
      <c r="H56" s="90" t="str">
        <f t="shared" si="8"/>
        <v>Probable</v>
      </c>
      <c r="I56" s="72">
        <v>1</v>
      </c>
      <c r="J56" s="72">
        <v>1</v>
      </c>
      <c r="K56" s="72">
        <v>1</v>
      </c>
      <c r="L56" s="72">
        <v>1</v>
      </c>
      <c r="M56" s="72">
        <v>1</v>
      </c>
      <c r="N56" s="72">
        <v>1</v>
      </c>
      <c r="O56" s="72">
        <v>0</v>
      </c>
      <c r="P56" s="72">
        <v>0</v>
      </c>
      <c r="Q56" s="72">
        <v>0</v>
      </c>
      <c r="R56" s="72">
        <v>1</v>
      </c>
      <c r="S56" s="72">
        <v>1</v>
      </c>
      <c r="T56" s="72">
        <v>1</v>
      </c>
      <c r="U56" s="72">
        <v>1</v>
      </c>
      <c r="V56" s="72">
        <v>0</v>
      </c>
      <c r="W56" s="72">
        <v>0</v>
      </c>
      <c r="X56" s="72">
        <v>0</v>
      </c>
      <c r="Y56" s="72">
        <v>1</v>
      </c>
      <c r="Z56" s="72">
        <v>0</v>
      </c>
      <c r="AA56" s="285">
        <f t="shared" si="15"/>
        <v>11</v>
      </c>
      <c r="AB56" s="297" t="str">
        <f t="shared" si="4"/>
        <v>10</v>
      </c>
      <c r="AC56" s="298" t="s">
        <v>89</v>
      </c>
      <c r="AD56" s="152">
        <f t="shared" si="5"/>
        <v>40</v>
      </c>
      <c r="AE56" s="153" t="str">
        <f t="shared" si="6"/>
        <v>Alta</v>
      </c>
      <c r="AF56" s="221" t="s">
        <v>564</v>
      </c>
      <c r="AG56" s="72" t="s">
        <v>7</v>
      </c>
      <c r="AH56" s="74">
        <v>0</v>
      </c>
      <c r="AI56" s="74">
        <v>5</v>
      </c>
      <c r="AJ56" s="74">
        <v>15</v>
      </c>
      <c r="AK56" s="74">
        <v>0</v>
      </c>
      <c r="AL56" s="74">
        <v>15</v>
      </c>
      <c r="AM56" s="74">
        <v>0</v>
      </c>
      <c r="AN56" s="74">
        <v>30</v>
      </c>
      <c r="AO56" s="74">
        <f t="shared" si="16"/>
        <v>65</v>
      </c>
      <c r="AP56" s="74">
        <f t="shared" si="17"/>
        <v>65</v>
      </c>
      <c r="AQ56" s="72" t="str">
        <f t="shared" si="12"/>
        <v>1</v>
      </c>
      <c r="AR56" s="72" t="s">
        <v>86</v>
      </c>
      <c r="AS56" s="72" t="s">
        <v>89</v>
      </c>
      <c r="AT56" s="294" t="s">
        <v>83</v>
      </c>
      <c r="AU56" s="181" t="s">
        <v>141</v>
      </c>
      <c r="AV56" s="76" t="s">
        <v>566</v>
      </c>
      <c r="AW56" s="289" t="s">
        <v>568</v>
      </c>
      <c r="AX56" s="223" t="s">
        <v>570</v>
      </c>
      <c r="AY56" s="289" t="s">
        <v>571</v>
      </c>
      <c r="AZ56" s="83" t="s">
        <v>573</v>
      </c>
      <c r="BA56" s="318" t="s">
        <v>574</v>
      </c>
    </row>
    <row r="57" spans="1:53" ht="102.75" customHeight="1" thickBot="1" x14ac:dyDescent="0.3">
      <c r="A57" s="439"/>
      <c r="B57" s="352"/>
      <c r="C57" s="77" t="s">
        <v>562</v>
      </c>
      <c r="D57" s="251" t="s">
        <v>584</v>
      </c>
      <c r="E57" s="300" t="s">
        <v>230</v>
      </c>
      <c r="F57" s="219" t="s">
        <v>59</v>
      </c>
      <c r="G57" s="158">
        <v>4</v>
      </c>
      <c r="H57" s="158" t="str">
        <f t="shared" si="8"/>
        <v>Probable</v>
      </c>
      <c r="I57" s="78">
        <v>1</v>
      </c>
      <c r="J57" s="78">
        <v>1</v>
      </c>
      <c r="K57" s="78">
        <v>1</v>
      </c>
      <c r="L57" s="78">
        <v>1</v>
      </c>
      <c r="M57" s="78">
        <v>1</v>
      </c>
      <c r="N57" s="78">
        <v>1</v>
      </c>
      <c r="O57" s="78">
        <v>0</v>
      </c>
      <c r="P57" s="78">
        <v>0</v>
      </c>
      <c r="Q57" s="78">
        <v>1</v>
      </c>
      <c r="R57" s="78">
        <v>1</v>
      </c>
      <c r="S57" s="78">
        <v>1</v>
      </c>
      <c r="T57" s="78">
        <v>1</v>
      </c>
      <c r="U57" s="78">
        <v>0</v>
      </c>
      <c r="V57" s="78">
        <v>0</v>
      </c>
      <c r="W57" s="78">
        <v>1</v>
      </c>
      <c r="X57" s="78">
        <v>0</v>
      </c>
      <c r="Y57" s="78">
        <v>0</v>
      </c>
      <c r="Z57" s="78">
        <v>0</v>
      </c>
      <c r="AA57" s="281">
        <f t="shared" si="15"/>
        <v>11</v>
      </c>
      <c r="AB57" s="281" t="str">
        <f t="shared" si="4"/>
        <v>10</v>
      </c>
      <c r="AC57" s="283" t="s">
        <v>89</v>
      </c>
      <c r="AD57" s="159">
        <f t="shared" si="5"/>
        <v>40</v>
      </c>
      <c r="AE57" s="160" t="str">
        <f t="shared" si="6"/>
        <v>Alta</v>
      </c>
      <c r="AF57" s="222" t="s">
        <v>565</v>
      </c>
      <c r="AG57" s="78" t="s">
        <v>7</v>
      </c>
      <c r="AH57" s="80">
        <v>15</v>
      </c>
      <c r="AI57" s="80">
        <v>5</v>
      </c>
      <c r="AJ57" s="80">
        <v>15</v>
      </c>
      <c r="AK57" s="80">
        <v>10</v>
      </c>
      <c r="AL57" s="80">
        <v>15</v>
      </c>
      <c r="AM57" s="80">
        <v>10</v>
      </c>
      <c r="AN57" s="80">
        <v>30</v>
      </c>
      <c r="AO57" s="80">
        <f t="shared" si="16"/>
        <v>100</v>
      </c>
      <c r="AP57" s="80">
        <f t="shared" si="17"/>
        <v>100</v>
      </c>
      <c r="AQ57" s="78" t="str">
        <f t="shared" si="12"/>
        <v>2</v>
      </c>
      <c r="AR57" s="78" t="s">
        <v>85</v>
      </c>
      <c r="AS57" s="78" t="s">
        <v>89</v>
      </c>
      <c r="AT57" s="165" t="s">
        <v>79</v>
      </c>
      <c r="AU57" s="183" t="s">
        <v>147</v>
      </c>
      <c r="AV57" s="81" t="s">
        <v>567</v>
      </c>
      <c r="AW57" s="77" t="s">
        <v>569</v>
      </c>
      <c r="AX57" s="211" t="s">
        <v>147</v>
      </c>
      <c r="AY57" s="77" t="s">
        <v>572</v>
      </c>
      <c r="AZ57" s="84" t="s">
        <v>573</v>
      </c>
      <c r="BA57" s="319" t="s">
        <v>575</v>
      </c>
    </row>
    <row r="58" spans="1:53" ht="89.25" customHeight="1" x14ac:dyDescent="0.25">
      <c r="A58" s="440"/>
      <c r="B58" s="350" t="s">
        <v>339</v>
      </c>
      <c r="C58" s="85" t="s">
        <v>351</v>
      </c>
      <c r="D58" s="250" t="s">
        <v>346</v>
      </c>
      <c r="E58" s="197" t="s">
        <v>182</v>
      </c>
      <c r="F58" s="212" t="s">
        <v>59</v>
      </c>
      <c r="G58" s="90">
        <v>4</v>
      </c>
      <c r="H58" s="90" t="str">
        <f t="shared" si="8"/>
        <v>Probable</v>
      </c>
      <c r="I58" s="72">
        <v>1</v>
      </c>
      <c r="J58" s="72">
        <v>1</v>
      </c>
      <c r="K58" s="72">
        <v>0</v>
      </c>
      <c r="L58" s="72">
        <v>0</v>
      </c>
      <c r="M58" s="72">
        <v>1</v>
      </c>
      <c r="N58" s="72">
        <v>1</v>
      </c>
      <c r="O58" s="72">
        <v>0</v>
      </c>
      <c r="P58" s="72">
        <v>0</v>
      </c>
      <c r="Q58" s="72">
        <v>0</v>
      </c>
      <c r="R58" s="72">
        <v>1</v>
      </c>
      <c r="S58" s="72">
        <v>1</v>
      </c>
      <c r="T58" s="72">
        <v>1</v>
      </c>
      <c r="U58" s="72">
        <v>1</v>
      </c>
      <c r="V58" s="72">
        <v>1</v>
      </c>
      <c r="W58" s="72">
        <v>1</v>
      </c>
      <c r="X58" s="72">
        <v>0</v>
      </c>
      <c r="Y58" s="72">
        <v>1</v>
      </c>
      <c r="Z58" s="72">
        <v>0</v>
      </c>
      <c r="AA58" s="285">
        <f t="shared" si="15"/>
        <v>11</v>
      </c>
      <c r="AB58" s="297" t="str">
        <f t="shared" si="4"/>
        <v>10</v>
      </c>
      <c r="AC58" s="298" t="s">
        <v>89</v>
      </c>
      <c r="AD58" s="152">
        <f t="shared" si="5"/>
        <v>40</v>
      </c>
      <c r="AE58" s="153" t="str">
        <f t="shared" si="6"/>
        <v>Alta</v>
      </c>
      <c r="AF58" s="71" t="s">
        <v>184</v>
      </c>
      <c r="AG58" s="72" t="s">
        <v>7</v>
      </c>
      <c r="AH58" s="74">
        <v>15</v>
      </c>
      <c r="AI58" s="74">
        <v>5</v>
      </c>
      <c r="AJ58" s="74">
        <v>15</v>
      </c>
      <c r="AK58" s="74">
        <v>0</v>
      </c>
      <c r="AL58" s="74">
        <v>15</v>
      </c>
      <c r="AM58" s="74">
        <v>10</v>
      </c>
      <c r="AN58" s="74">
        <v>30</v>
      </c>
      <c r="AO58" s="74">
        <f t="shared" si="16"/>
        <v>90</v>
      </c>
      <c r="AP58" s="74">
        <f t="shared" si="17"/>
        <v>90</v>
      </c>
      <c r="AQ58" s="72" t="str">
        <f t="shared" si="12"/>
        <v>2</v>
      </c>
      <c r="AR58" s="72" t="s">
        <v>85</v>
      </c>
      <c r="AS58" s="72" t="s">
        <v>89</v>
      </c>
      <c r="AT58" s="294" t="s">
        <v>79</v>
      </c>
      <c r="AU58" s="181" t="s">
        <v>141</v>
      </c>
      <c r="AV58" s="76" t="s">
        <v>185</v>
      </c>
      <c r="AW58" s="83" t="s">
        <v>488</v>
      </c>
      <c r="AX58" s="208" t="s">
        <v>490</v>
      </c>
      <c r="AY58" s="71" t="s">
        <v>491</v>
      </c>
      <c r="AZ58" s="175" t="s">
        <v>186</v>
      </c>
      <c r="BA58" s="318" t="s">
        <v>492</v>
      </c>
    </row>
    <row r="59" spans="1:53" ht="140.25" customHeight="1" thickBot="1" x14ac:dyDescent="0.3">
      <c r="A59" s="440"/>
      <c r="B59" s="352"/>
      <c r="C59" s="198" t="s">
        <v>183</v>
      </c>
      <c r="D59" s="251" t="s">
        <v>347</v>
      </c>
      <c r="E59" s="198" t="s">
        <v>338</v>
      </c>
      <c r="F59" s="219" t="s">
        <v>60</v>
      </c>
      <c r="G59" s="158">
        <v>4</v>
      </c>
      <c r="H59" s="158" t="str">
        <f t="shared" si="8"/>
        <v>Probable</v>
      </c>
      <c r="I59" s="78">
        <v>1</v>
      </c>
      <c r="J59" s="78">
        <v>1</v>
      </c>
      <c r="K59" s="78">
        <v>0</v>
      </c>
      <c r="L59" s="78">
        <v>0</v>
      </c>
      <c r="M59" s="78">
        <v>1</v>
      </c>
      <c r="N59" s="78">
        <v>1</v>
      </c>
      <c r="O59" s="78">
        <v>0</v>
      </c>
      <c r="P59" s="78">
        <v>0</v>
      </c>
      <c r="Q59" s="78">
        <v>0</v>
      </c>
      <c r="R59" s="78">
        <v>1</v>
      </c>
      <c r="S59" s="78">
        <v>1</v>
      </c>
      <c r="T59" s="78">
        <v>1</v>
      </c>
      <c r="U59" s="78">
        <v>1</v>
      </c>
      <c r="V59" s="78">
        <v>1</v>
      </c>
      <c r="W59" s="78">
        <v>1</v>
      </c>
      <c r="X59" s="78">
        <v>0</v>
      </c>
      <c r="Y59" s="78">
        <v>1</v>
      </c>
      <c r="Z59" s="78">
        <v>0</v>
      </c>
      <c r="AA59" s="281">
        <f t="shared" si="15"/>
        <v>11</v>
      </c>
      <c r="AB59" s="281" t="str">
        <f t="shared" si="4"/>
        <v>10</v>
      </c>
      <c r="AC59" s="283" t="s">
        <v>89</v>
      </c>
      <c r="AD59" s="159">
        <f t="shared" si="5"/>
        <v>40</v>
      </c>
      <c r="AE59" s="160" t="str">
        <f t="shared" si="6"/>
        <v>Alta</v>
      </c>
      <c r="AF59" s="170" t="s">
        <v>487</v>
      </c>
      <c r="AG59" s="78" t="s">
        <v>7</v>
      </c>
      <c r="AH59" s="80">
        <v>15</v>
      </c>
      <c r="AI59" s="80">
        <v>5</v>
      </c>
      <c r="AJ59" s="80">
        <v>15</v>
      </c>
      <c r="AK59" s="80">
        <v>0</v>
      </c>
      <c r="AL59" s="80">
        <v>15</v>
      </c>
      <c r="AM59" s="80">
        <v>10</v>
      </c>
      <c r="AN59" s="80">
        <v>30</v>
      </c>
      <c r="AO59" s="80">
        <f t="shared" si="16"/>
        <v>90</v>
      </c>
      <c r="AP59" s="80">
        <f t="shared" si="17"/>
        <v>90</v>
      </c>
      <c r="AQ59" s="78" t="str">
        <f>IF($AP59&lt;51,"0",IF($AP59&lt;76,"1",IF($AP59&gt;75,"2")))</f>
        <v>2</v>
      </c>
      <c r="AR59" s="78" t="s">
        <v>85</v>
      </c>
      <c r="AS59" s="78" t="s">
        <v>89</v>
      </c>
      <c r="AT59" s="165" t="s">
        <v>79</v>
      </c>
      <c r="AU59" s="183" t="s">
        <v>141</v>
      </c>
      <c r="AV59" s="81" t="s">
        <v>582</v>
      </c>
      <c r="AW59" s="84" t="s">
        <v>489</v>
      </c>
      <c r="AX59" s="210" t="s">
        <v>147</v>
      </c>
      <c r="AY59" s="77" t="s">
        <v>491</v>
      </c>
      <c r="AZ59" s="176" t="s">
        <v>186</v>
      </c>
      <c r="BA59" s="319" t="s">
        <v>493</v>
      </c>
    </row>
    <row r="60" spans="1:53" ht="107.25" customHeight="1" x14ac:dyDescent="0.25">
      <c r="A60" s="440"/>
      <c r="B60" s="350" t="s">
        <v>342</v>
      </c>
      <c r="C60" s="71" t="s">
        <v>352</v>
      </c>
      <c r="D60" s="250" t="s">
        <v>372</v>
      </c>
      <c r="E60" s="73" t="s">
        <v>344</v>
      </c>
      <c r="F60" s="212" t="s">
        <v>60</v>
      </c>
      <c r="G60" s="90">
        <v>4</v>
      </c>
      <c r="H60" s="90" t="str">
        <f t="shared" si="8"/>
        <v>Probable</v>
      </c>
      <c r="I60" s="72">
        <v>1</v>
      </c>
      <c r="J60" s="72">
        <v>0</v>
      </c>
      <c r="K60" s="72">
        <v>1</v>
      </c>
      <c r="L60" s="72">
        <v>1</v>
      </c>
      <c r="M60" s="72">
        <v>1</v>
      </c>
      <c r="N60" s="72">
        <v>1</v>
      </c>
      <c r="O60" s="72">
        <v>0</v>
      </c>
      <c r="P60" s="72">
        <v>1</v>
      </c>
      <c r="Q60" s="72">
        <v>1</v>
      </c>
      <c r="R60" s="72">
        <v>1</v>
      </c>
      <c r="S60" s="72">
        <v>0</v>
      </c>
      <c r="T60" s="72">
        <v>1</v>
      </c>
      <c r="U60" s="72">
        <v>0</v>
      </c>
      <c r="V60" s="72">
        <v>1</v>
      </c>
      <c r="W60" s="72">
        <v>1</v>
      </c>
      <c r="X60" s="72">
        <v>0</v>
      </c>
      <c r="Y60" s="72">
        <v>1</v>
      </c>
      <c r="Z60" s="72">
        <v>0</v>
      </c>
      <c r="AA60" s="285">
        <f t="shared" si="15"/>
        <v>12</v>
      </c>
      <c r="AB60" s="297" t="str">
        <f t="shared" si="4"/>
        <v>20</v>
      </c>
      <c r="AC60" s="298" t="str">
        <f t="shared" si="10"/>
        <v>Catastrófico</v>
      </c>
      <c r="AD60" s="152">
        <f t="shared" si="5"/>
        <v>80</v>
      </c>
      <c r="AE60" s="153" t="str">
        <f t="shared" si="6"/>
        <v>Extrema</v>
      </c>
      <c r="AF60" s="71" t="s">
        <v>350</v>
      </c>
      <c r="AG60" s="72" t="s">
        <v>6</v>
      </c>
      <c r="AH60" s="74">
        <v>15</v>
      </c>
      <c r="AI60" s="74">
        <v>5</v>
      </c>
      <c r="AJ60" s="74">
        <v>15</v>
      </c>
      <c r="AK60" s="74">
        <v>0</v>
      </c>
      <c r="AL60" s="74">
        <v>15</v>
      </c>
      <c r="AM60" s="74">
        <v>10</v>
      </c>
      <c r="AN60" s="74">
        <v>30</v>
      </c>
      <c r="AO60" s="74">
        <f t="shared" ref="AO60:AO69" si="18">SUM(AH60:AN60)</f>
        <v>90</v>
      </c>
      <c r="AP60" s="74">
        <f t="shared" ref="AP60:AP69" si="19">AO60</f>
        <v>90</v>
      </c>
      <c r="AQ60" s="72" t="str">
        <f t="shared" ref="AQ60:AQ69" si="20">IF($AP60&lt;51,"0",IF($AP60&lt;76,"1",IF($AP60&gt;75,"2")))</f>
        <v>2</v>
      </c>
      <c r="AR60" s="72" t="s">
        <v>85</v>
      </c>
      <c r="AS60" s="72" t="s">
        <v>90</v>
      </c>
      <c r="AT60" s="294" t="s">
        <v>80</v>
      </c>
      <c r="AU60" s="181" t="s">
        <v>141</v>
      </c>
      <c r="AV60" s="76" t="s">
        <v>353</v>
      </c>
      <c r="AW60" s="207" t="s">
        <v>444</v>
      </c>
      <c r="AX60" s="208" t="s">
        <v>447</v>
      </c>
      <c r="AY60" s="71" t="s">
        <v>448</v>
      </c>
      <c r="AZ60" s="83" t="s">
        <v>348</v>
      </c>
      <c r="BA60" s="318" t="s">
        <v>451</v>
      </c>
    </row>
    <row r="61" spans="1:53" ht="111.75" customHeight="1" x14ac:dyDescent="0.25">
      <c r="A61" s="440"/>
      <c r="B61" s="351"/>
      <c r="C61" s="66" t="s">
        <v>352</v>
      </c>
      <c r="D61" s="247" t="s">
        <v>381</v>
      </c>
      <c r="E61" s="63" t="s">
        <v>454</v>
      </c>
      <c r="F61" s="213" t="s">
        <v>60</v>
      </c>
      <c r="G61" s="306">
        <v>4</v>
      </c>
      <c r="H61" s="306" t="str">
        <f t="shared" si="8"/>
        <v>Probable</v>
      </c>
      <c r="I61" s="301">
        <v>1</v>
      </c>
      <c r="J61" s="301">
        <v>0</v>
      </c>
      <c r="K61" s="301">
        <v>1</v>
      </c>
      <c r="L61" s="301">
        <v>1</v>
      </c>
      <c r="M61" s="301">
        <v>1</v>
      </c>
      <c r="N61" s="301">
        <v>1</v>
      </c>
      <c r="O61" s="301">
        <v>0</v>
      </c>
      <c r="P61" s="301">
        <v>1</v>
      </c>
      <c r="Q61" s="301">
        <v>1</v>
      </c>
      <c r="R61" s="301">
        <v>1</v>
      </c>
      <c r="S61" s="301">
        <v>0</v>
      </c>
      <c r="T61" s="301">
        <v>1</v>
      </c>
      <c r="U61" s="301">
        <v>0</v>
      </c>
      <c r="V61" s="301">
        <v>1</v>
      </c>
      <c r="W61" s="301">
        <v>1</v>
      </c>
      <c r="X61" s="301">
        <v>0</v>
      </c>
      <c r="Y61" s="301">
        <v>1</v>
      </c>
      <c r="Z61" s="301">
        <v>0</v>
      </c>
      <c r="AA61" s="290">
        <f t="shared" si="15"/>
        <v>12</v>
      </c>
      <c r="AB61" s="274" t="str">
        <f t="shared" si="4"/>
        <v>20</v>
      </c>
      <c r="AC61" s="270" t="str">
        <f t="shared" si="10"/>
        <v>Catastrófico</v>
      </c>
      <c r="AD61" s="303">
        <f t="shared" si="5"/>
        <v>80</v>
      </c>
      <c r="AE61" s="304" t="str">
        <f t="shared" si="6"/>
        <v>Extrema</v>
      </c>
      <c r="AF61" s="66" t="s">
        <v>350</v>
      </c>
      <c r="AG61" s="301" t="s">
        <v>6</v>
      </c>
      <c r="AH61" s="5">
        <v>15</v>
      </c>
      <c r="AI61" s="5">
        <v>5</v>
      </c>
      <c r="AJ61" s="5">
        <v>15</v>
      </c>
      <c r="AK61" s="5">
        <v>0</v>
      </c>
      <c r="AL61" s="5">
        <v>15</v>
      </c>
      <c r="AM61" s="5">
        <v>10</v>
      </c>
      <c r="AN61" s="5">
        <v>30</v>
      </c>
      <c r="AO61" s="5">
        <f t="shared" si="18"/>
        <v>90</v>
      </c>
      <c r="AP61" s="5">
        <f t="shared" si="19"/>
        <v>90</v>
      </c>
      <c r="AQ61" s="301" t="str">
        <f t="shared" si="20"/>
        <v>2</v>
      </c>
      <c r="AR61" s="301" t="s">
        <v>85</v>
      </c>
      <c r="AS61" s="301" t="s">
        <v>90</v>
      </c>
      <c r="AT61" s="292" t="s">
        <v>80</v>
      </c>
      <c r="AU61" s="182" t="s">
        <v>141</v>
      </c>
      <c r="AV61" s="67" t="s">
        <v>354</v>
      </c>
      <c r="AW61" s="68" t="s">
        <v>445</v>
      </c>
      <c r="AX61" s="209" t="s">
        <v>447</v>
      </c>
      <c r="AY61" s="66" t="s">
        <v>449</v>
      </c>
      <c r="AZ61" s="68" t="s">
        <v>348</v>
      </c>
      <c r="BA61" s="320" t="s">
        <v>452</v>
      </c>
    </row>
    <row r="62" spans="1:53" ht="138.75" customHeight="1" thickBot="1" x14ac:dyDescent="0.3">
      <c r="A62" s="441"/>
      <c r="B62" s="352"/>
      <c r="C62" s="77" t="s">
        <v>275</v>
      </c>
      <c r="D62" s="251" t="s">
        <v>16</v>
      </c>
      <c r="E62" s="79" t="s">
        <v>274</v>
      </c>
      <c r="F62" s="219" t="s">
        <v>59</v>
      </c>
      <c r="G62" s="158">
        <v>4</v>
      </c>
      <c r="H62" s="158" t="str">
        <f t="shared" si="8"/>
        <v>Probable</v>
      </c>
      <c r="I62" s="203">
        <v>0</v>
      </c>
      <c r="J62" s="203">
        <v>0</v>
      </c>
      <c r="K62" s="203">
        <v>0</v>
      </c>
      <c r="L62" s="203">
        <v>0</v>
      </c>
      <c r="M62" s="203">
        <v>1</v>
      </c>
      <c r="N62" s="203">
        <v>0</v>
      </c>
      <c r="O62" s="203">
        <v>0</v>
      </c>
      <c r="P62" s="203">
        <v>0</v>
      </c>
      <c r="Q62" s="203">
        <v>0</v>
      </c>
      <c r="R62" s="203">
        <v>0</v>
      </c>
      <c r="S62" s="203">
        <v>1</v>
      </c>
      <c r="T62" s="203">
        <v>1</v>
      </c>
      <c r="U62" s="203">
        <v>1</v>
      </c>
      <c r="V62" s="203">
        <v>1</v>
      </c>
      <c r="W62" s="203">
        <v>0</v>
      </c>
      <c r="X62" s="203">
        <v>0</v>
      </c>
      <c r="Y62" s="203">
        <v>0</v>
      </c>
      <c r="Z62" s="203">
        <v>0</v>
      </c>
      <c r="AA62" s="281">
        <f t="shared" si="15"/>
        <v>5</v>
      </c>
      <c r="AB62" s="281" t="str">
        <f t="shared" si="4"/>
        <v>5</v>
      </c>
      <c r="AC62" s="283" t="s">
        <v>88</v>
      </c>
      <c r="AD62" s="159">
        <f t="shared" si="5"/>
        <v>20</v>
      </c>
      <c r="AE62" s="160" t="str">
        <f t="shared" si="6"/>
        <v>Moderada</v>
      </c>
      <c r="AF62" s="77" t="s">
        <v>281</v>
      </c>
      <c r="AG62" s="78" t="s">
        <v>7</v>
      </c>
      <c r="AH62" s="287">
        <v>15</v>
      </c>
      <c r="AI62" s="287">
        <v>5</v>
      </c>
      <c r="AJ62" s="287">
        <v>15</v>
      </c>
      <c r="AK62" s="287">
        <v>0</v>
      </c>
      <c r="AL62" s="287">
        <v>15</v>
      </c>
      <c r="AM62" s="287">
        <v>10</v>
      </c>
      <c r="AN62" s="287">
        <v>30</v>
      </c>
      <c r="AO62" s="287">
        <f t="shared" si="18"/>
        <v>90</v>
      </c>
      <c r="AP62" s="80">
        <f t="shared" si="19"/>
        <v>90</v>
      </c>
      <c r="AQ62" s="78" t="str">
        <f t="shared" si="20"/>
        <v>2</v>
      </c>
      <c r="AR62" s="78" t="s">
        <v>85</v>
      </c>
      <c r="AS62" s="78" t="s">
        <v>88</v>
      </c>
      <c r="AT62" s="165" t="s">
        <v>83</v>
      </c>
      <c r="AU62" s="183" t="s">
        <v>141</v>
      </c>
      <c r="AV62" s="81" t="s">
        <v>286</v>
      </c>
      <c r="AW62" s="84" t="s">
        <v>446</v>
      </c>
      <c r="AX62" s="210" t="s">
        <v>232</v>
      </c>
      <c r="AY62" s="170" t="s">
        <v>450</v>
      </c>
      <c r="AZ62" s="84" t="s">
        <v>348</v>
      </c>
      <c r="BA62" s="319" t="s">
        <v>453</v>
      </c>
    </row>
    <row r="63" spans="1:53" ht="114" customHeight="1" thickBot="1" x14ac:dyDescent="0.3">
      <c r="A63" s="431" t="s">
        <v>364</v>
      </c>
      <c r="B63" s="434" t="s">
        <v>361</v>
      </c>
      <c r="C63" s="83" t="s">
        <v>517</v>
      </c>
      <c r="D63" s="250" t="s">
        <v>382</v>
      </c>
      <c r="E63" s="73" t="s">
        <v>519</v>
      </c>
      <c r="F63" s="212" t="s">
        <v>59</v>
      </c>
      <c r="G63" s="90">
        <v>4</v>
      </c>
      <c r="H63" s="90" t="str">
        <f t="shared" si="8"/>
        <v>Probable</v>
      </c>
      <c r="I63" s="72">
        <v>1</v>
      </c>
      <c r="J63" s="72">
        <v>1</v>
      </c>
      <c r="K63" s="72">
        <v>0</v>
      </c>
      <c r="L63" s="72">
        <v>1</v>
      </c>
      <c r="M63" s="72">
        <v>1</v>
      </c>
      <c r="N63" s="72">
        <v>1</v>
      </c>
      <c r="O63" s="72">
        <v>0</v>
      </c>
      <c r="P63" s="72">
        <v>0</v>
      </c>
      <c r="Q63" s="72">
        <v>1</v>
      </c>
      <c r="R63" s="72">
        <v>0</v>
      </c>
      <c r="S63" s="72">
        <v>0</v>
      </c>
      <c r="T63" s="72">
        <v>1</v>
      </c>
      <c r="U63" s="72">
        <v>1</v>
      </c>
      <c r="V63" s="72">
        <v>0</v>
      </c>
      <c r="W63" s="72">
        <v>1</v>
      </c>
      <c r="X63" s="72">
        <v>0</v>
      </c>
      <c r="Y63" s="72">
        <v>0</v>
      </c>
      <c r="Z63" s="72">
        <v>1</v>
      </c>
      <c r="AA63" s="285">
        <f t="shared" si="15"/>
        <v>10</v>
      </c>
      <c r="AB63" s="297" t="str">
        <f t="shared" si="4"/>
        <v>10</v>
      </c>
      <c r="AC63" s="298" t="s">
        <v>89</v>
      </c>
      <c r="AD63" s="152">
        <f t="shared" si="5"/>
        <v>40</v>
      </c>
      <c r="AE63" s="153" t="str">
        <f t="shared" si="6"/>
        <v>Alta</v>
      </c>
      <c r="AF63" s="83" t="s">
        <v>521</v>
      </c>
      <c r="AG63" s="72" t="s">
        <v>7</v>
      </c>
      <c r="AH63" s="74">
        <v>15</v>
      </c>
      <c r="AI63" s="74">
        <v>5</v>
      </c>
      <c r="AJ63" s="74">
        <v>15</v>
      </c>
      <c r="AK63" s="74">
        <v>10</v>
      </c>
      <c r="AL63" s="74">
        <v>15</v>
      </c>
      <c r="AM63" s="74">
        <v>10</v>
      </c>
      <c r="AN63" s="74">
        <v>30</v>
      </c>
      <c r="AO63" s="74">
        <f t="shared" si="18"/>
        <v>100</v>
      </c>
      <c r="AP63" s="74">
        <f t="shared" si="19"/>
        <v>100</v>
      </c>
      <c r="AQ63" s="72" t="str">
        <f t="shared" si="20"/>
        <v>2</v>
      </c>
      <c r="AR63" s="72" t="s">
        <v>85</v>
      </c>
      <c r="AS63" s="72" t="s">
        <v>89</v>
      </c>
      <c r="AT63" s="296" t="s">
        <v>79</v>
      </c>
      <c r="AU63" s="147" t="s">
        <v>141</v>
      </c>
      <c r="AV63" s="76" t="s">
        <v>523</v>
      </c>
      <c r="AW63" s="76" t="s">
        <v>525</v>
      </c>
      <c r="AX63" s="72" t="s">
        <v>141</v>
      </c>
      <c r="AY63" s="71" t="s">
        <v>526</v>
      </c>
      <c r="AZ63" s="93" t="s">
        <v>377</v>
      </c>
      <c r="BA63" s="321"/>
    </row>
    <row r="64" spans="1:53" ht="101.25" customHeight="1" x14ac:dyDescent="0.25">
      <c r="A64" s="432"/>
      <c r="B64" s="435"/>
      <c r="C64" s="68" t="s">
        <v>518</v>
      </c>
      <c r="D64" s="247" t="s">
        <v>393</v>
      </c>
      <c r="E64" s="63" t="s">
        <v>520</v>
      </c>
      <c r="F64" s="213" t="s">
        <v>59</v>
      </c>
      <c r="G64" s="90">
        <v>4</v>
      </c>
      <c r="H64" s="306" t="str">
        <f t="shared" si="8"/>
        <v>Probable</v>
      </c>
      <c r="I64" s="72">
        <v>1</v>
      </c>
      <c r="J64" s="72">
        <v>1</v>
      </c>
      <c r="K64" s="72">
        <v>0</v>
      </c>
      <c r="L64" s="72">
        <v>1</v>
      </c>
      <c r="M64" s="72">
        <v>1</v>
      </c>
      <c r="N64" s="72">
        <v>1</v>
      </c>
      <c r="O64" s="72">
        <v>0</v>
      </c>
      <c r="P64" s="72">
        <v>0</v>
      </c>
      <c r="Q64" s="72">
        <v>1</v>
      </c>
      <c r="R64" s="72">
        <v>0</v>
      </c>
      <c r="S64" s="72">
        <v>0</v>
      </c>
      <c r="T64" s="72">
        <v>1</v>
      </c>
      <c r="U64" s="72">
        <v>1</v>
      </c>
      <c r="V64" s="72">
        <v>0</v>
      </c>
      <c r="W64" s="72">
        <v>1</v>
      </c>
      <c r="X64" s="72">
        <v>0</v>
      </c>
      <c r="Y64" s="72">
        <v>0</v>
      </c>
      <c r="Z64" s="72">
        <v>1</v>
      </c>
      <c r="AA64" s="290">
        <f t="shared" si="15"/>
        <v>10</v>
      </c>
      <c r="AB64" s="274" t="str">
        <f t="shared" si="4"/>
        <v>10</v>
      </c>
      <c r="AC64" s="270" t="s">
        <v>89</v>
      </c>
      <c r="AD64" s="303">
        <f t="shared" si="5"/>
        <v>40</v>
      </c>
      <c r="AE64" s="304" t="str">
        <f t="shared" si="6"/>
        <v>Alta</v>
      </c>
      <c r="AF64" s="68" t="s">
        <v>522</v>
      </c>
      <c r="AG64" s="301" t="s">
        <v>7</v>
      </c>
      <c r="AH64" s="5">
        <v>15</v>
      </c>
      <c r="AI64" s="5">
        <v>5</v>
      </c>
      <c r="AJ64" s="5">
        <v>15</v>
      </c>
      <c r="AK64" s="5">
        <v>10</v>
      </c>
      <c r="AL64" s="5">
        <v>15</v>
      </c>
      <c r="AM64" s="5">
        <v>10</v>
      </c>
      <c r="AN64" s="5">
        <v>30</v>
      </c>
      <c r="AO64" s="5">
        <f t="shared" si="18"/>
        <v>100</v>
      </c>
      <c r="AP64" s="5">
        <f t="shared" si="19"/>
        <v>100</v>
      </c>
      <c r="AQ64" s="301" t="str">
        <f t="shared" si="20"/>
        <v>2</v>
      </c>
      <c r="AR64" s="301" t="s">
        <v>85</v>
      </c>
      <c r="AS64" s="301" t="s">
        <v>89</v>
      </c>
      <c r="AT64" s="291" t="s">
        <v>79</v>
      </c>
      <c r="AU64" s="241" t="s">
        <v>141</v>
      </c>
      <c r="AV64" s="67" t="s">
        <v>524</v>
      </c>
      <c r="AW64" s="168" t="s">
        <v>376</v>
      </c>
      <c r="AX64" s="301" t="s">
        <v>147</v>
      </c>
      <c r="AY64" s="66" t="s">
        <v>527</v>
      </c>
      <c r="AZ64" s="173" t="s">
        <v>377</v>
      </c>
      <c r="BA64" s="320" t="s">
        <v>528</v>
      </c>
    </row>
    <row r="65" spans="1:53" ht="75.75" customHeight="1" x14ac:dyDescent="0.25">
      <c r="A65" s="432"/>
      <c r="B65" s="436" t="s">
        <v>392</v>
      </c>
      <c r="C65" s="66" t="s">
        <v>371</v>
      </c>
      <c r="D65" s="247" t="s">
        <v>394</v>
      </c>
      <c r="E65" s="63" t="s">
        <v>378</v>
      </c>
      <c r="F65" s="213" t="s">
        <v>59</v>
      </c>
      <c r="G65" s="306">
        <v>3</v>
      </c>
      <c r="H65" s="306" t="str">
        <f t="shared" si="8"/>
        <v>Posible</v>
      </c>
      <c r="I65" s="301">
        <v>1</v>
      </c>
      <c r="J65" s="301">
        <v>1</v>
      </c>
      <c r="K65" s="301">
        <v>1</v>
      </c>
      <c r="L65" s="301">
        <v>1</v>
      </c>
      <c r="M65" s="301">
        <v>0</v>
      </c>
      <c r="N65" s="301">
        <v>1</v>
      </c>
      <c r="O65" s="301">
        <v>1</v>
      </c>
      <c r="P65" s="301">
        <v>0</v>
      </c>
      <c r="Q65" s="301">
        <v>1</v>
      </c>
      <c r="R65" s="301">
        <v>0</v>
      </c>
      <c r="S65" s="301">
        <v>0</v>
      </c>
      <c r="T65" s="301">
        <v>1</v>
      </c>
      <c r="U65" s="301">
        <v>1</v>
      </c>
      <c r="V65" s="301">
        <v>0</v>
      </c>
      <c r="W65" s="301">
        <v>1</v>
      </c>
      <c r="X65" s="301">
        <v>0</v>
      </c>
      <c r="Y65" s="301">
        <v>1</v>
      </c>
      <c r="Z65" s="301">
        <v>1</v>
      </c>
      <c r="AA65" s="290">
        <f t="shared" si="15"/>
        <v>12</v>
      </c>
      <c r="AB65" s="274" t="str">
        <f t="shared" si="4"/>
        <v>20</v>
      </c>
      <c r="AC65" s="270" t="str">
        <f t="shared" si="10"/>
        <v>Catastrófico</v>
      </c>
      <c r="AD65" s="303">
        <f t="shared" si="5"/>
        <v>60</v>
      </c>
      <c r="AE65" s="304" t="str">
        <f t="shared" si="6"/>
        <v>Extrema</v>
      </c>
      <c r="AF65" s="66" t="s">
        <v>383</v>
      </c>
      <c r="AG65" s="301" t="s">
        <v>7</v>
      </c>
      <c r="AH65" s="5">
        <v>15</v>
      </c>
      <c r="AI65" s="5">
        <v>5</v>
      </c>
      <c r="AJ65" s="5">
        <v>0</v>
      </c>
      <c r="AK65" s="5">
        <v>10</v>
      </c>
      <c r="AL65" s="5">
        <v>15</v>
      </c>
      <c r="AM65" s="5">
        <v>10</v>
      </c>
      <c r="AN65" s="5">
        <v>30</v>
      </c>
      <c r="AO65" s="5">
        <f t="shared" si="18"/>
        <v>85</v>
      </c>
      <c r="AP65" s="5">
        <f t="shared" si="19"/>
        <v>85</v>
      </c>
      <c r="AQ65" s="301" t="str">
        <f t="shared" si="20"/>
        <v>2</v>
      </c>
      <c r="AR65" s="301" t="s">
        <v>86</v>
      </c>
      <c r="AS65" s="301" t="s">
        <v>90</v>
      </c>
      <c r="AT65" s="291" t="s">
        <v>79</v>
      </c>
      <c r="AU65" s="241" t="s">
        <v>141</v>
      </c>
      <c r="AV65" s="67" t="s">
        <v>188</v>
      </c>
      <c r="AW65" s="68" t="s">
        <v>650</v>
      </c>
      <c r="AX65" s="301" t="s">
        <v>141</v>
      </c>
      <c r="AY65" s="261" t="s">
        <v>689</v>
      </c>
      <c r="AZ65" s="48" t="s">
        <v>391</v>
      </c>
      <c r="BA65" s="322" t="s">
        <v>694</v>
      </c>
    </row>
    <row r="66" spans="1:53" ht="119.25" customHeight="1" thickBot="1" x14ac:dyDescent="0.3">
      <c r="A66" s="433"/>
      <c r="B66" s="437"/>
      <c r="C66" s="77" t="s">
        <v>187</v>
      </c>
      <c r="D66" s="251" t="s">
        <v>36</v>
      </c>
      <c r="E66" s="79" t="s">
        <v>379</v>
      </c>
      <c r="F66" s="219" t="s">
        <v>59</v>
      </c>
      <c r="G66" s="158">
        <v>3</v>
      </c>
      <c r="H66" s="158" t="str">
        <f t="shared" si="8"/>
        <v>Posible</v>
      </c>
      <c r="I66" s="78">
        <v>1</v>
      </c>
      <c r="J66" s="78">
        <v>1</v>
      </c>
      <c r="K66" s="78">
        <v>1</v>
      </c>
      <c r="L66" s="78">
        <v>1</v>
      </c>
      <c r="M66" s="78">
        <v>1</v>
      </c>
      <c r="N66" s="78">
        <v>1</v>
      </c>
      <c r="O66" s="78">
        <v>1</v>
      </c>
      <c r="P66" s="78">
        <v>0</v>
      </c>
      <c r="Q66" s="78">
        <v>1</v>
      </c>
      <c r="R66" s="78">
        <v>0</v>
      </c>
      <c r="S66" s="78">
        <v>0</v>
      </c>
      <c r="T66" s="78">
        <v>1</v>
      </c>
      <c r="U66" s="78">
        <v>1</v>
      </c>
      <c r="V66" s="78">
        <v>0</v>
      </c>
      <c r="W66" s="78">
        <v>1</v>
      </c>
      <c r="X66" s="78">
        <v>0</v>
      </c>
      <c r="Y66" s="78">
        <v>1</v>
      </c>
      <c r="Z66" s="78">
        <v>1</v>
      </c>
      <c r="AA66" s="281">
        <f t="shared" si="15"/>
        <v>13</v>
      </c>
      <c r="AB66" s="281" t="str">
        <f t="shared" si="4"/>
        <v>20</v>
      </c>
      <c r="AC66" s="283" t="str">
        <f t="shared" si="10"/>
        <v>Catastrófico</v>
      </c>
      <c r="AD66" s="159">
        <f t="shared" si="5"/>
        <v>60</v>
      </c>
      <c r="AE66" s="160" t="str">
        <f t="shared" si="6"/>
        <v>Extrema</v>
      </c>
      <c r="AF66" s="77" t="s">
        <v>380</v>
      </c>
      <c r="AG66" s="78" t="s">
        <v>7</v>
      </c>
      <c r="AH66" s="80">
        <v>15</v>
      </c>
      <c r="AI66" s="80">
        <v>5</v>
      </c>
      <c r="AJ66" s="80">
        <v>0</v>
      </c>
      <c r="AK66" s="80">
        <v>10</v>
      </c>
      <c r="AL66" s="80">
        <v>15</v>
      </c>
      <c r="AM66" s="80">
        <v>10</v>
      </c>
      <c r="AN66" s="80">
        <v>30</v>
      </c>
      <c r="AO66" s="80">
        <f t="shared" si="18"/>
        <v>85</v>
      </c>
      <c r="AP66" s="80">
        <f t="shared" si="19"/>
        <v>85</v>
      </c>
      <c r="AQ66" s="78" t="str">
        <f t="shared" si="20"/>
        <v>2</v>
      </c>
      <c r="AR66" s="78" t="s">
        <v>86</v>
      </c>
      <c r="AS66" s="78" t="s">
        <v>90</v>
      </c>
      <c r="AT66" s="160" t="s">
        <v>79</v>
      </c>
      <c r="AU66" s="325" t="s">
        <v>141</v>
      </c>
      <c r="AV66" s="81" t="s">
        <v>189</v>
      </c>
      <c r="AW66" s="84" t="s">
        <v>650</v>
      </c>
      <c r="AX66" s="78" t="s">
        <v>141</v>
      </c>
      <c r="AY66" s="262" t="s">
        <v>690</v>
      </c>
      <c r="AZ66" s="167" t="s">
        <v>391</v>
      </c>
      <c r="BA66" s="323" t="s">
        <v>694</v>
      </c>
    </row>
    <row r="67" spans="1:53" ht="156" customHeight="1" thickBot="1" x14ac:dyDescent="0.3">
      <c r="A67" s="431" t="s">
        <v>679</v>
      </c>
      <c r="B67" s="434" t="s">
        <v>395</v>
      </c>
      <c r="C67" s="71" t="s">
        <v>177</v>
      </c>
      <c r="D67" s="250" t="s">
        <v>403</v>
      </c>
      <c r="E67" s="73" t="s">
        <v>396</v>
      </c>
      <c r="F67" s="212" t="s">
        <v>60</v>
      </c>
      <c r="G67" s="90">
        <v>3</v>
      </c>
      <c r="H67" s="90" t="str">
        <f t="shared" si="8"/>
        <v>Posible</v>
      </c>
      <c r="I67" s="72">
        <v>1</v>
      </c>
      <c r="J67" s="72">
        <v>1</v>
      </c>
      <c r="K67" s="72">
        <v>1</v>
      </c>
      <c r="L67" s="72">
        <v>1</v>
      </c>
      <c r="M67" s="72">
        <v>1</v>
      </c>
      <c r="N67" s="72">
        <v>1</v>
      </c>
      <c r="O67" s="72">
        <v>1</v>
      </c>
      <c r="P67" s="72">
        <v>0</v>
      </c>
      <c r="Q67" s="72">
        <v>0</v>
      </c>
      <c r="R67" s="72">
        <v>1</v>
      </c>
      <c r="S67" s="72">
        <v>1</v>
      </c>
      <c r="T67" s="72">
        <v>1</v>
      </c>
      <c r="U67" s="72">
        <v>1</v>
      </c>
      <c r="V67" s="72">
        <v>0</v>
      </c>
      <c r="W67" s="72">
        <v>1</v>
      </c>
      <c r="X67" s="72">
        <v>0</v>
      </c>
      <c r="Y67" s="72">
        <v>1</v>
      </c>
      <c r="Z67" s="72">
        <v>1</v>
      </c>
      <c r="AA67" s="285">
        <f t="shared" si="15"/>
        <v>14</v>
      </c>
      <c r="AB67" s="297" t="str">
        <f t="shared" si="4"/>
        <v>20</v>
      </c>
      <c r="AC67" s="298" t="str">
        <f t="shared" si="10"/>
        <v>Catastrófico</v>
      </c>
      <c r="AD67" s="152">
        <f t="shared" si="5"/>
        <v>60</v>
      </c>
      <c r="AE67" s="153" t="str">
        <f t="shared" si="6"/>
        <v>Extrema</v>
      </c>
      <c r="AF67" s="71" t="s">
        <v>477</v>
      </c>
      <c r="AG67" s="72" t="s">
        <v>7</v>
      </c>
      <c r="AH67" s="74">
        <v>15</v>
      </c>
      <c r="AI67" s="74">
        <v>5</v>
      </c>
      <c r="AJ67" s="74">
        <v>0</v>
      </c>
      <c r="AK67" s="74">
        <v>10</v>
      </c>
      <c r="AL67" s="74">
        <v>15</v>
      </c>
      <c r="AM67" s="74">
        <v>10</v>
      </c>
      <c r="AN67" s="74">
        <v>30</v>
      </c>
      <c r="AO67" s="74">
        <f t="shared" si="18"/>
        <v>85</v>
      </c>
      <c r="AP67" s="74">
        <f t="shared" si="19"/>
        <v>85</v>
      </c>
      <c r="AQ67" s="72" t="str">
        <f t="shared" si="20"/>
        <v>2</v>
      </c>
      <c r="AR67" s="72" t="s">
        <v>86</v>
      </c>
      <c r="AS67" s="72" t="s">
        <v>90</v>
      </c>
      <c r="AT67" s="296" t="s">
        <v>79</v>
      </c>
      <c r="AU67" s="147" t="s">
        <v>232</v>
      </c>
      <c r="AV67" s="76" t="s">
        <v>479</v>
      </c>
      <c r="AW67" s="83" t="s">
        <v>481</v>
      </c>
      <c r="AX67" s="72" t="s">
        <v>232</v>
      </c>
      <c r="AY67" s="83" t="s">
        <v>483</v>
      </c>
      <c r="AZ67" s="93" t="s">
        <v>397</v>
      </c>
      <c r="BA67" s="318" t="s">
        <v>485</v>
      </c>
    </row>
    <row r="68" spans="1:53" ht="201.75" customHeight="1" x14ac:dyDescent="0.25">
      <c r="A68" s="451"/>
      <c r="B68" s="435"/>
      <c r="C68" s="66" t="s">
        <v>476</v>
      </c>
      <c r="D68" s="247" t="s">
        <v>404</v>
      </c>
      <c r="E68" s="63" t="s">
        <v>190</v>
      </c>
      <c r="F68" s="213" t="s">
        <v>60</v>
      </c>
      <c r="G68" s="306">
        <v>3</v>
      </c>
      <c r="H68" s="306" t="str">
        <f t="shared" si="8"/>
        <v>Posible</v>
      </c>
      <c r="I68" s="72">
        <v>1</v>
      </c>
      <c r="J68" s="72">
        <v>1</v>
      </c>
      <c r="K68" s="72">
        <v>1</v>
      </c>
      <c r="L68" s="72">
        <v>1</v>
      </c>
      <c r="M68" s="72">
        <v>1</v>
      </c>
      <c r="N68" s="72">
        <v>1</v>
      </c>
      <c r="O68" s="72">
        <v>1</v>
      </c>
      <c r="P68" s="72">
        <v>0</v>
      </c>
      <c r="Q68" s="72">
        <v>0</v>
      </c>
      <c r="R68" s="72">
        <v>1</v>
      </c>
      <c r="S68" s="72">
        <v>1</v>
      </c>
      <c r="T68" s="72">
        <v>1</v>
      </c>
      <c r="U68" s="72">
        <v>1</v>
      </c>
      <c r="V68" s="72">
        <v>0</v>
      </c>
      <c r="W68" s="72">
        <v>1</v>
      </c>
      <c r="X68" s="72">
        <v>0</v>
      </c>
      <c r="Y68" s="72">
        <v>1</v>
      </c>
      <c r="Z68" s="72">
        <v>1</v>
      </c>
      <c r="AA68" s="274">
        <f t="shared" si="15"/>
        <v>14</v>
      </c>
      <c r="AB68" s="274" t="str">
        <f t="shared" si="4"/>
        <v>20</v>
      </c>
      <c r="AC68" s="270" t="str">
        <f t="shared" si="10"/>
        <v>Catastrófico</v>
      </c>
      <c r="AD68" s="303">
        <f t="shared" si="5"/>
        <v>60</v>
      </c>
      <c r="AE68" s="304" t="str">
        <f t="shared" si="6"/>
        <v>Extrema</v>
      </c>
      <c r="AF68" s="66" t="s">
        <v>478</v>
      </c>
      <c r="AG68" s="301" t="s">
        <v>7</v>
      </c>
      <c r="AH68" s="5">
        <v>15</v>
      </c>
      <c r="AI68" s="5">
        <v>5</v>
      </c>
      <c r="AJ68" s="5">
        <v>0</v>
      </c>
      <c r="AK68" s="5">
        <v>10</v>
      </c>
      <c r="AL68" s="5">
        <v>15</v>
      </c>
      <c r="AM68" s="5">
        <v>10</v>
      </c>
      <c r="AN68" s="5">
        <v>30</v>
      </c>
      <c r="AO68" s="5">
        <f>SUM(AH68:AN68)</f>
        <v>85</v>
      </c>
      <c r="AP68" s="5">
        <f>AO68</f>
        <v>85</v>
      </c>
      <c r="AQ68" s="301" t="str">
        <f t="shared" si="20"/>
        <v>2</v>
      </c>
      <c r="AR68" s="301" t="s">
        <v>86</v>
      </c>
      <c r="AS68" s="301" t="s">
        <v>90</v>
      </c>
      <c r="AT68" s="304" t="s">
        <v>79</v>
      </c>
      <c r="AU68" s="241" t="s">
        <v>232</v>
      </c>
      <c r="AV68" s="67" t="s">
        <v>480</v>
      </c>
      <c r="AW68" s="68" t="s">
        <v>482</v>
      </c>
      <c r="AX68" s="301" t="s">
        <v>232</v>
      </c>
      <c r="AY68" s="68" t="s">
        <v>484</v>
      </c>
      <c r="AZ68" s="48" t="s">
        <v>397</v>
      </c>
      <c r="BA68" s="320" t="s">
        <v>486</v>
      </c>
    </row>
    <row r="69" spans="1:53" ht="138" customHeight="1" thickBot="1" x14ac:dyDescent="0.3">
      <c r="A69" s="433"/>
      <c r="B69" s="437"/>
      <c r="C69" s="276" t="s">
        <v>655</v>
      </c>
      <c r="D69" s="295" t="s">
        <v>621</v>
      </c>
      <c r="E69" s="242" t="s">
        <v>645</v>
      </c>
      <c r="F69" s="243" t="s">
        <v>59</v>
      </c>
      <c r="G69" s="282">
        <v>3</v>
      </c>
      <c r="H69" s="282" t="str">
        <f t="shared" si="8"/>
        <v>Posible</v>
      </c>
      <c r="I69" s="277">
        <v>1</v>
      </c>
      <c r="J69" s="277">
        <v>1</v>
      </c>
      <c r="K69" s="277">
        <v>1</v>
      </c>
      <c r="L69" s="277">
        <v>1</v>
      </c>
      <c r="M69" s="277">
        <v>1</v>
      </c>
      <c r="N69" s="277">
        <v>1</v>
      </c>
      <c r="O69" s="277">
        <v>0</v>
      </c>
      <c r="P69" s="277">
        <v>0</v>
      </c>
      <c r="Q69" s="277">
        <v>0</v>
      </c>
      <c r="R69" s="277">
        <v>1</v>
      </c>
      <c r="S69" s="277">
        <v>1</v>
      </c>
      <c r="T69" s="277">
        <v>1</v>
      </c>
      <c r="U69" s="277">
        <v>0</v>
      </c>
      <c r="V69" s="277">
        <v>0</v>
      </c>
      <c r="W69" s="277">
        <v>1</v>
      </c>
      <c r="X69" s="277">
        <v>0</v>
      </c>
      <c r="Y69" s="277">
        <v>0</v>
      </c>
      <c r="Z69" s="277">
        <v>0</v>
      </c>
      <c r="AA69" s="280">
        <f t="shared" si="15"/>
        <v>10</v>
      </c>
      <c r="AB69" s="280" t="str">
        <f t="shared" si="4"/>
        <v>10</v>
      </c>
      <c r="AC69" s="234" t="str">
        <f t="shared" si="10"/>
        <v>Catastrófico</v>
      </c>
      <c r="AD69" s="275">
        <f t="shared" si="5"/>
        <v>30</v>
      </c>
      <c r="AE69" s="284" t="str">
        <f t="shared" si="6"/>
        <v>Alta</v>
      </c>
      <c r="AF69" s="276" t="s">
        <v>644</v>
      </c>
      <c r="AG69" s="277" t="s">
        <v>7</v>
      </c>
      <c r="AH69" s="244">
        <v>0</v>
      </c>
      <c r="AI69" s="244">
        <v>5</v>
      </c>
      <c r="AJ69" s="244">
        <v>15</v>
      </c>
      <c r="AK69" s="244">
        <v>10</v>
      </c>
      <c r="AL69" s="244">
        <v>15</v>
      </c>
      <c r="AM69" s="244">
        <v>10</v>
      </c>
      <c r="AN69" s="244">
        <v>30</v>
      </c>
      <c r="AO69" s="244">
        <f t="shared" si="18"/>
        <v>85</v>
      </c>
      <c r="AP69" s="244">
        <f t="shared" si="19"/>
        <v>85</v>
      </c>
      <c r="AQ69" s="277" t="str">
        <f t="shared" si="20"/>
        <v>2</v>
      </c>
      <c r="AR69" s="277" t="s">
        <v>85</v>
      </c>
      <c r="AS69" s="277" t="s">
        <v>89</v>
      </c>
      <c r="AT69" s="284" t="s">
        <v>79</v>
      </c>
      <c r="AU69" s="246" t="s">
        <v>220</v>
      </c>
      <c r="AV69" s="184" t="s">
        <v>647</v>
      </c>
      <c r="AW69" s="245" t="s">
        <v>648</v>
      </c>
      <c r="AX69" s="307" t="s">
        <v>702</v>
      </c>
      <c r="AY69" s="245" t="s">
        <v>649</v>
      </c>
      <c r="AZ69" s="185" t="s">
        <v>397</v>
      </c>
      <c r="BA69" s="324" t="s">
        <v>696</v>
      </c>
    </row>
    <row r="76" spans="1:53" x14ac:dyDescent="0.25">
      <c r="AD76" s="60" t="s">
        <v>80</v>
      </c>
      <c r="AE76" s="146"/>
    </row>
  </sheetData>
  <autoFilter ref="A8:AAD69"/>
  <mergeCells count="582">
    <mergeCell ref="B56:B57"/>
    <mergeCell ref="AV17:AV18"/>
    <mergeCell ref="AW17:AW18"/>
    <mergeCell ref="AX17:AX18"/>
    <mergeCell ref="AY17:AY18"/>
    <mergeCell ref="AZ17:AZ18"/>
    <mergeCell ref="BA17:BA18"/>
    <mergeCell ref="B15:B20"/>
    <mergeCell ref="AF15:AF16"/>
    <mergeCell ref="AF17:AF18"/>
    <mergeCell ref="AF19:AF20"/>
    <mergeCell ref="AM17:AM18"/>
    <mergeCell ref="AN17:AN18"/>
    <mergeCell ref="AO17:AO18"/>
    <mergeCell ref="AP17:AP18"/>
    <mergeCell ref="AQ17:AQ18"/>
    <mergeCell ref="AR17:AR18"/>
    <mergeCell ref="AS17:AS18"/>
    <mergeCell ref="AT17:AT18"/>
    <mergeCell ref="AU17:AU18"/>
    <mergeCell ref="AC17:AC18"/>
    <mergeCell ref="AD17:AD18"/>
    <mergeCell ref="AE17:AE18"/>
    <mergeCell ref="AG17:AG18"/>
    <mergeCell ref="AI17:AI18"/>
    <mergeCell ref="AJ17:AJ18"/>
    <mergeCell ref="AK17:AK18"/>
    <mergeCell ref="AL17:AL18"/>
    <mergeCell ref="T17:T18"/>
    <mergeCell ref="U17:U18"/>
    <mergeCell ref="V17:V18"/>
    <mergeCell ref="W17:W18"/>
    <mergeCell ref="X17:X18"/>
    <mergeCell ref="Y17:Y18"/>
    <mergeCell ref="Z17:Z18"/>
    <mergeCell ref="AA17:AA18"/>
    <mergeCell ref="AB17:AB18"/>
    <mergeCell ref="AW19:AW20"/>
    <mergeCell ref="AX19:AX20"/>
    <mergeCell ref="AY19:AY20"/>
    <mergeCell ref="AZ19:AZ20"/>
    <mergeCell ref="BA19:BA20"/>
    <mergeCell ref="C17:C18"/>
    <mergeCell ref="D17:D18"/>
    <mergeCell ref="E17:E18"/>
    <mergeCell ref="F17:F18"/>
    <mergeCell ref="G17:G18"/>
    <mergeCell ref="H17:H18"/>
    <mergeCell ref="I17:I18"/>
    <mergeCell ref="J17:J18"/>
    <mergeCell ref="K17:K18"/>
    <mergeCell ref="L17:L18"/>
    <mergeCell ref="M17:M18"/>
    <mergeCell ref="N17:N18"/>
    <mergeCell ref="O17:O18"/>
    <mergeCell ref="P17:P18"/>
    <mergeCell ref="Q17:Q18"/>
    <mergeCell ref="R17:R18"/>
    <mergeCell ref="S17:S18"/>
    <mergeCell ref="AM19:AM20"/>
    <mergeCell ref="AH17:AH18"/>
    <mergeCell ref="AZ15:AZ16"/>
    <mergeCell ref="X19:X20"/>
    <mergeCell ref="Y19:Y20"/>
    <mergeCell ref="Z19:Z20"/>
    <mergeCell ref="AA19:AA20"/>
    <mergeCell ref="AB19:AB20"/>
    <mergeCell ref="AN19:AN20"/>
    <mergeCell ref="AO19:AO20"/>
    <mergeCell ref="AP19:AP20"/>
    <mergeCell ref="AQ19:AQ20"/>
    <mergeCell ref="AR19:AR20"/>
    <mergeCell ref="AS19:AS20"/>
    <mergeCell ref="AT19:AT20"/>
    <mergeCell ref="AU19:AU20"/>
    <mergeCell ref="AC19:AC20"/>
    <mergeCell ref="AD19:AD20"/>
    <mergeCell ref="AE19:AE20"/>
    <mergeCell ref="AG19:AG20"/>
    <mergeCell ref="AH19:AH20"/>
    <mergeCell ref="AI19:AI20"/>
    <mergeCell ref="AJ19:AJ20"/>
    <mergeCell ref="AK19:AK20"/>
    <mergeCell ref="AL19:AL20"/>
    <mergeCell ref="AV19:AV20"/>
    <mergeCell ref="R15:R16"/>
    <mergeCell ref="S15:S16"/>
    <mergeCell ref="T15:T16"/>
    <mergeCell ref="U15:U16"/>
    <mergeCell ref="V15:V16"/>
    <mergeCell ref="AZ13:AZ14"/>
    <mergeCell ref="AH13:AH14"/>
    <mergeCell ref="AI13:AI14"/>
    <mergeCell ref="AJ13:AJ14"/>
    <mergeCell ref="AK13:AK14"/>
    <mergeCell ref="AL13:AL14"/>
    <mergeCell ref="AM13:AM14"/>
    <mergeCell ref="AN13:AN14"/>
    <mergeCell ref="AO13:AO14"/>
    <mergeCell ref="AP13:AP14"/>
    <mergeCell ref="AV13:AV14"/>
    <mergeCell ref="AW13:AW14"/>
    <mergeCell ref="AX13:AX14"/>
    <mergeCell ref="AY13:AY14"/>
    <mergeCell ref="AF13:AF14"/>
    <mergeCell ref="AV15:AV16"/>
    <mergeCell ref="AW15:AW16"/>
    <mergeCell ref="AX15:AX16"/>
    <mergeCell ref="AY15:AY16"/>
    <mergeCell ref="K19:K20"/>
    <mergeCell ref="L19:L20"/>
    <mergeCell ref="M19:M20"/>
    <mergeCell ref="N19:N20"/>
    <mergeCell ref="O19:O20"/>
    <mergeCell ref="P19:P20"/>
    <mergeCell ref="U13:U14"/>
    <mergeCell ref="V13:V14"/>
    <mergeCell ref="W13:W14"/>
    <mergeCell ref="W15:W16"/>
    <mergeCell ref="Q19:Q20"/>
    <mergeCell ref="R19:R20"/>
    <mergeCell ref="S19:S20"/>
    <mergeCell ref="T19:T20"/>
    <mergeCell ref="U19:U20"/>
    <mergeCell ref="V19:V20"/>
    <mergeCell ref="W19:W20"/>
    <mergeCell ref="K15:K16"/>
    <mergeCell ref="L15:L16"/>
    <mergeCell ref="M15:M16"/>
    <mergeCell ref="N15:N16"/>
    <mergeCell ref="O15:O16"/>
    <mergeCell ref="P15:P16"/>
    <mergeCell ref="Q15:Q16"/>
    <mergeCell ref="BA11:BA12"/>
    <mergeCell ref="K13:K14"/>
    <mergeCell ref="L13:L14"/>
    <mergeCell ref="M13:M14"/>
    <mergeCell ref="N13:N14"/>
    <mergeCell ref="O13:O14"/>
    <mergeCell ref="P13:P14"/>
    <mergeCell ref="Q13:Q14"/>
    <mergeCell ref="R13:R14"/>
    <mergeCell ref="S13:S14"/>
    <mergeCell ref="T13:T14"/>
    <mergeCell ref="BA13:BA14"/>
    <mergeCell ref="AQ13:AQ14"/>
    <mergeCell ref="AR13:AR14"/>
    <mergeCell ref="X13:X14"/>
    <mergeCell ref="AJ11:AJ12"/>
    <mergeCell ref="AK11:AK12"/>
    <mergeCell ref="AL11:AL12"/>
    <mergeCell ref="AM11:AM12"/>
    <mergeCell ref="AN11:AN12"/>
    <mergeCell ref="AO11:AO12"/>
    <mergeCell ref="AP11:AP12"/>
    <mergeCell ref="AQ11:AQ12"/>
    <mergeCell ref="AR11:AR12"/>
    <mergeCell ref="AD13:AD14"/>
    <mergeCell ref="AE13:AE14"/>
    <mergeCell ref="AG13:AG14"/>
    <mergeCell ref="AS13:AS14"/>
    <mergeCell ref="AT13:AT14"/>
    <mergeCell ref="AU13:AU14"/>
    <mergeCell ref="W11:W12"/>
    <mergeCell ref="X11:X12"/>
    <mergeCell ref="Y11:Y12"/>
    <mergeCell ref="Z11:Z12"/>
    <mergeCell ref="AA11:AA12"/>
    <mergeCell ref="AB11:AB12"/>
    <mergeCell ref="AC11:AC12"/>
    <mergeCell ref="AD11:AD12"/>
    <mergeCell ref="AE11:AE12"/>
    <mergeCell ref="Y13:Y14"/>
    <mergeCell ref="Z13:Z14"/>
    <mergeCell ref="AA13:AA14"/>
    <mergeCell ref="AB13:AB14"/>
    <mergeCell ref="AC13:AC14"/>
    <mergeCell ref="AF11:AF12"/>
    <mergeCell ref="AG11:AG12"/>
    <mergeCell ref="AH11:AH12"/>
    <mergeCell ref="AI11:AI12"/>
    <mergeCell ref="S11:S12"/>
    <mergeCell ref="B9:B14"/>
    <mergeCell ref="C11:C12"/>
    <mergeCell ref="D11:D12"/>
    <mergeCell ref="E11:E12"/>
    <mergeCell ref="F11:F12"/>
    <mergeCell ref="G11:G12"/>
    <mergeCell ref="H11:H12"/>
    <mergeCell ref="I11:I12"/>
    <mergeCell ref="J11:J12"/>
    <mergeCell ref="C13:C14"/>
    <mergeCell ref="D13:D14"/>
    <mergeCell ref="E13:E14"/>
    <mergeCell ref="F13:F14"/>
    <mergeCell ref="G13:G14"/>
    <mergeCell ref="H13:H14"/>
    <mergeCell ref="I13:I14"/>
    <mergeCell ref="J13:J14"/>
    <mergeCell ref="AQ15:AQ16"/>
    <mergeCell ref="AR15:AR16"/>
    <mergeCell ref="AS15:AS16"/>
    <mergeCell ref="AT15:AT16"/>
    <mergeCell ref="AU15:AU16"/>
    <mergeCell ref="BA15:BA16"/>
    <mergeCell ref="BA9:BA10"/>
    <mergeCell ref="AQ9:AQ10"/>
    <mergeCell ref="AR9:AR10"/>
    <mergeCell ref="AS9:AS10"/>
    <mergeCell ref="AT9:AT10"/>
    <mergeCell ref="AU9:AU10"/>
    <mergeCell ref="AV9:AV10"/>
    <mergeCell ref="AW9:AW10"/>
    <mergeCell ref="AX9:AX10"/>
    <mergeCell ref="AY9:AY10"/>
    <mergeCell ref="AV11:AV12"/>
    <mergeCell ref="AW11:AW12"/>
    <mergeCell ref="AX11:AX12"/>
    <mergeCell ref="AS11:AS12"/>
    <mergeCell ref="AT11:AT12"/>
    <mergeCell ref="AU11:AU12"/>
    <mergeCell ref="AY11:AY12"/>
    <mergeCell ref="AZ11:AZ12"/>
    <mergeCell ref="C19:C20"/>
    <mergeCell ref="D19:D20"/>
    <mergeCell ref="E19:E20"/>
    <mergeCell ref="F19:F20"/>
    <mergeCell ref="G19:G20"/>
    <mergeCell ref="H19:H20"/>
    <mergeCell ref="I19:I20"/>
    <mergeCell ref="J19:J20"/>
    <mergeCell ref="B21:B26"/>
    <mergeCell ref="AD9:AD10"/>
    <mergeCell ref="AE9:AE10"/>
    <mergeCell ref="AG9:AG10"/>
    <mergeCell ref="AF9:AF10"/>
    <mergeCell ref="F15:F16"/>
    <mergeCell ref="G15:G16"/>
    <mergeCell ref="H15:H16"/>
    <mergeCell ref="I15:I16"/>
    <mergeCell ref="J15:J16"/>
    <mergeCell ref="Y15:Y16"/>
    <mergeCell ref="Z15:Z16"/>
    <mergeCell ref="AA15:AA16"/>
    <mergeCell ref="AB15:AB16"/>
    <mergeCell ref="AC15:AC16"/>
    <mergeCell ref="AD15:AD16"/>
    <mergeCell ref="AE15:AE16"/>
    <mergeCell ref="K11:K12"/>
    <mergeCell ref="L11:L12"/>
    <mergeCell ref="M11:M12"/>
    <mergeCell ref="N11:N12"/>
    <mergeCell ref="O11:O12"/>
    <mergeCell ref="P11:P12"/>
    <mergeCell ref="Q11:Q12"/>
    <mergeCell ref="R11:R12"/>
    <mergeCell ref="BA25:BA26"/>
    <mergeCell ref="C9:C10"/>
    <mergeCell ref="D9:D10"/>
    <mergeCell ref="E9:E10"/>
    <mergeCell ref="F9:F10"/>
    <mergeCell ref="G9:G10"/>
    <mergeCell ref="H9:H10"/>
    <mergeCell ref="I9:I10"/>
    <mergeCell ref="J9:J10"/>
    <mergeCell ref="K9:K10"/>
    <mergeCell ref="L9:L10"/>
    <mergeCell ref="M9:M10"/>
    <mergeCell ref="N9:N10"/>
    <mergeCell ref="O9:O10"/>
    <mergeCell ref="P9:P10"/>
    <mergeCell ref="Q9:Q10"/>
    <mergeCell ref="R9:R10"/>
    <mergeCell ref="S9:S10"/>
    <mergeCell ref="T9:T10"/>
    <mergeCell ref="U9:U10"/>
    <mergeCell ref="V9:V10"/>
    <mergeCell ref="W9:W10"/>
    <mergeCell ref="AR25:AR26"/>
    <mergeCell ref="AS25:AS26"/>
    <mergeCell ref="AT25:AT26"/>
    <mergeCell ref="AU25:AU26"/>
    <mergeCell ref="AV25:AV26"/>
    <mergeCell ref="AW25:AW26"/>
    <mergeCell ref="AX25:AX26"/>
    <mergeCell ref="AY25:AY26"/>
    <mergeCell ref="AZ25:AZ26"/>
    <mergeCell ref="AI25:AI26"/>
    <mergeCell ref="AJ25:AJ26"/>
    <mergeCell ref="AK25:AK26"/>
    <mergeCell ref="AL25:AL26"/>
    <mergeCell ref="AM25:AM26"/>
    <mergeCell ref="AN25:AN26"/>
    <mergeCell ref="AO25:AO26"/>
    <mergeCell ref="AP25:AP26"/>
    <mergeCell ref="AQ25:AQ26"/>
    <mergeCell ref="AX23:AX24"/>
    <mergeCell ref="AY23:AY24"/>
    <mergeCell ref="AZ23:AZ24"/>
    <mergeCell ref="BA23:BA24"/>
    <mergeCell ref="C25:C26"/>
    <mergeCell ref="D25:D26"/>
    <mergeCell ref="E25:E26"/>
    <mergeCell ref="F25:F26"/>
    <mergeCell ref="G25:G26"/>
    <mergeCell ref="H25:H26"/>
    <mergeCell ref="I25:I26"/>
    <mergeCell ref="J25:J26"/>
    <mergeCell ref="K25:K26"/>
    <mergeCell ref="L25:L26"/>
    <mergeCell ref="M25:M26"/>
    <mergeCell ref="N25:N26"/>
    <mergeCell ref="O25:O26"/>
    <mergeCell ref="P25:P26"/>
    <mergeCell ref="Q25:Q26"/>
    <mergeCell ref="R25:R26"/>
    <mergeCell ref="S25:S26"/>
    <mergeCell ref="T25:T26"/>
    <mergeCell ref="U25:U26"/>
    <mergeCell ref="AN23:AN24"/>
    <mergeCell ref="AR23:AR24"/>
    <mergeCell ref="AS23:AS24"/>
    <mergeCell ref="AT23:AT24"/>
    <mergeCell ref="AU23:AU24"/>
    <mergeCell ref="AV23:AV24"/>
    <mergeCell ref="AD23:AD24"/>
    <mergeCell ref="AE23:AE24"/>
    <mergeCell ref="AG23:AG24"/>
    <mergeCell ref="AH23:AH24"/>
    <mergeCell ref="AI23:AI24"/>
    <mergeCell ref="AJ23:AJ24"/>
    <mergeCell ref="AK23:AK24"/>
    <mergeCell ref="AL23:AL24"/>
    <mergeCell ref="AM23:AM24"/>
    <mergeCell ref="AY21:AY22"/>
    <mergeCell ref="AZ21:AZ22"/>
    <mergeCell ref="BA21:BA22"/>
    <mergeCell ref="D23:D24"/>
    <mergeCell ref="E23:E24"/>
    <mergeCell ref="F23:F24"/>
    <mergeCell ref="G23:G24"/>
    <mergeCell ref="H23:H24"/>
    <mergeCell ref="I23:I24"/>
    <mergeCell ref="J23:J24"/>
    <mergeCell ref="K23:K24"/>
    <mergeCell ref="L23:L24"/>
    <mergeCell ref="M23:M24"/>
    <mergeCell ref="N23:N24"/>
    <mergeCell ref="O23:O24"/>
    <mergeCell ref="P23:P24"/>
    <mergeCell ref="Q23:Q24"/>
    <mergeCell ref="R23:R24"/>
    <mergeCell ref="S23:S24"/>
    <mergeCell ref="T23:T24"/>
    <mergeCell ref="U23:U24"/>
    <mergeCell ref="V23:V24"/>
    <mergeCell ref="W23:W24"/>
    <mergeCell ref="AP21:AP22"/>
    <mergeCell ref="AR21:AR22"/>
    <mergeCell ref="AS21:AS22"/>
    <mergeCell ref="AT21:AT22"/>
    <mergeCell ref="AU21:AU22"/>
    <mergeCell ref="AV21:AV22"/>
    <mergeCell ref="AW21:AW22"/>
    <mergeCell ref="AX21:AX22"/>
    <mergeCell ref="AG21:AG22"/>
    <mergeCell ref="AH21:AH22"/>
    <mergeCell ref="AI21:AI22"/>
    <mergeCell ref="AJ21:AJ22"/>
    <mergeCell ref="AK21:AK22"/>
    <mergeCell ref="AL21:AL22"/>
    <mergeCell ref="AM21:AM22"/>
    <mergeCell ref="AN21:AN22"/>
    <mergeCell ref="AO21:AO22"/>
    <mergeCell ref="V25:V26"/>
    <mergeCell ref="W25:W26"/>
    <mergeCell ref="X25:X26"/>
    <mergeCell ref="N29:N30"/>
    <mergeCell ref="O29:O30"/>
    <mergeCell ref="P29:P30"/>
    <mergeCell ref="Q29:Q30"/>
    <mergeCell ref="R29:R30"/>
    <mergeCell ref="N21:N22"/>
    <mergeCell ref="O21:O22"/>
    <mergeCell ref="P21:P22"/>
    <mergeCell ref="Q21:Q22"/>
    <mergeCell ref="R21:R22"/>
    <mergeCell ref="S21:S22"/>
    <mergeCell ref="T21:T22"/>
    <mergeCell ref="U21:U22"/>
    <mergeCell ref="V21:V22"/>
    <mergeCell ref="B67:B69"/>
    <mergeCell ref="A67:A69"/>
    <mergeCell ref="A4:F4"/>
    <mergeCell ref="D5:E6"/>
    <mergeCell ref="G4:AT4"/>
    <mergeCell ref="AR6:AT6"/>
    <mergeCell ref="AX6:BA6"/>
    <mergeCell ref="AU4:BA5"/>
    <mergeCell ref="AF5:AT5"/>
    <mergeCell ref="AU6:AW6"/>
    <mergeCell ref="AT29:AT30"/>
    <mergeCell ref="AU29:AU30"/>
    <mergeCell ref="C29:C30"/>
    <mergeCell ref="D29:D30"/>
    <mergeCell ref="E29:E30"/>
    <mergeCell ref="F29:F30"/>
    <mergeCell ref="G29:G30"/>
    <mergeCell ref="AB29:AB30"/>
    <mergeCell ref="AG29:AG30"/>
    <mergeCell ref="W29:W30"/>
    <mergeCell ref="X29:X30"/>
    <mergeCell ref="L21:L22"/>
    <mergeCell ref="M21:M22"/>
    <mergeCell ref="W21:W22"/>
    <mergeCell ref="K21:K22"/>
    <mergeCell ref="A63:A66"/>
    <mergeCell ref="B63:B64"/>
    <mergeCell ref="B65:B66"/>
    <mergeCell ref="A54:A62"/>
    <mergeCell ref="B60:B62"/>
    <mergeCell ref="B54:B55"/>
    <mergeCell ref="B58:B59"/>
    <mergeCell ref="B35:B39"/>
    <mergeCell ref="B40:B41"/>
    <mergeCell ref="B32:B34"/>
    <mergeCell ref="C21:C22"/>
    <mergeCell ref="D21:D22"/>
    <mergeCell ref="E21:E22"/>
    <mergeCell ref="F21:F22"/>
    <mergeCell ref="G21:G22"/>
    <mergeCell ref="H21:H22"/>
    <mergeCell ref="I21:I22"/>
    <mergeCell ref="J21:J22"/>
    <mergeCell ref="H29:H30"/>
    <mergeCell ref="A9:A27"/>
    <mergeCell ref="C15:C16"/>
    <mergeCell ref="D15:D16"/>
    <mergeCell ref="E15:E16"/>
    <mergeCell ref="A28:A53"/>
    <mergeCell ref="B50:B52"/>
    <mergeCell ref="I29:I30"/>
    <mergeCell ref="J29:J30"/>
    <mergeCell ref="G7:H7"/>
    <mergeCell ref="F5:F8"/>
    <mergeCell ref="E7:E8"/>
    <mergeCell ref="D7:D8"/>
    <mergeCell ref="C5:C8"/>
    <mergeCell ref="B5:B8"/>
    <mergeCell ref="A5:A8"/>
    <mergeCell ref="G6:AE6"/>
    <mergeCell ref="G5:AE5"/>
    <mergeCell ref="I7:I8"/>
    <mergeCell ref="J7:J8"/>
    <mergeCell ref="K7:K8"/>
    <mergeCell ref="L7:L8"/>
    <mergeCell ref="M7:M8"/>
    <mergeCell ref="N7:N8"/>
    <mergeCell ref="O7:O8"/>
    <mergeCell ref="P7:P8"/>
    <mergeCell ref="Q7:Q8"/>
    <mergeCell ref="R7:R8"/>
    <mergeCell ref="S7:S8"/>
    <mergeCell ref="AE29:AE30"/>
    <mergeCell ref="AD7:AD8"/>
    <mergeCell ref="AE7:AE8"/>
    <mergeCell ref="AD29:AD30"/>
    <mergeCell ref="AD21:AD22"/>
    <mergeCell ref="AE21:AE22"/>
    <mergeCell ref="AC29:AC30"/>
    <mergeCell ref="Y29:Y30"/>
    <mergeCell ref="Z29:Z30"/>
    <mergeCell ref="AA29:AA30"/>
    <mergeCell ref="Y21:Y22"/>
    <mergeCell ref="Z21:Z22"/>
    <mergeCell ref="AA21:AA22"/>
    <mergeCell ref="AB21:AB22"/>
    <mergeCell ref="AC21:AC22"/>
    <mergeCell ref="Y23:Y24"/>
    <mergeCell ref="Y25:Y26"/>
    <mergeCell ref="Z25:Z26"/>
    <mergeCell ref="AA25:AA26"/>
    <mergeCell ref="AB25:AB26"/>
    <mergeCell ref="AC25:AC26"/>
    <mergeCell ref="AD25:AD26"/>
    <mergeCell ref="AE25:AE26"/>
    <mergeCell ref="Y9:Y10"/>
    <mergeCell ref="AP29:AP30"/>
    <mergeCell ref="AQ29:AQ30"/>
    <mergeCell ref="AF6:AF8"/>
    <mergeCell ref="AG6:AG8"/>
    <mergeCell ref="AH6:AH7"/>
    <mergeCell ref="AI6:AI7"/>
    <mergeCell ref="AJ6:AJ7"/>
    <mergeCell ref="AK6:AK7"/>
    <mergeCell ref="AL6:AL7"/>
    <mergeCell ref="AM6:AM7"/>
    <mergeCell ref="AN6:AN7"/>
    <mergeCell ref="AQ21:AQ22"/>
    <mergeCell ref="AO23:AO24"/>
    <mergeCell ref="AP23:AP24"/>
    <mergeCell ref="AQ23:AQ24"/>
    <mergeCell ref="AN9:AN10"/>
    <mergeCell ref="AO9:AO10"/>
    <mergeCell ref="AP9:AP10"/>
    <mergeCell ref="AG15:AG16"/>
    <mergeCell ref="AH15:AH16"/>
    <mergeCell ref="AG25:AG26"/>
    <mergeCell ref="AH25:AH26"/>
    <mergeCell ref="AH9:AH10"/>
    <mergeCell ref="AI9:AI10"/>
    <mergeCell ref="T7:T8"/>
    <mergeCell ref="U7:U8"/>
    <mergeCell ref="V7:V8"/>
    <mergeCell ref="W7:W8"/>
    <mergeCell ref="X7:X8"/>
    <mergeCell ref="Z23:Z24"/>
    <mergeCell ref="AA23:AA24"/>
    <mergeCell ref="AB23:AB24"/>
    <mergeCell ref="AC23:AC24"/>
    <mergeCell ref="Y7:Y8"/>
    <mergeCell ref="Z7:Z8"/>
    <mergeCell ref="AB7:AC7"/>
    <mergeCell ref="X21:X22"/>
    <mergeCell ref="X23:X24"/>
    <mergeCell ref="X9:X10"/>
    <mergeCell ref="Z9:Z10"/>
    <mergeCell ref="AA9:AA10"/>
    <mergeCell ref="AB9:AB10"/>
    <mergeCell ref="AC9:AC10"/>
    <mergeCell ref="T11:T12"/>
    <mergeCell ref="U11:U12"/>
    <mergeCell ref="V11:V12"/>
    <mergeCell ref="X15:X16"/>
    <mergeCell ref="AJ15:AJ16"/>
    <mergeCell ref="AK15:AK16"/>
    <mergeCell ref="AL15:AL16"/>
    <mergeCell ref="AX7:AX8"/>
    <mergeCell ref="AY7:AY8"/>
    <mergeCell ref="AZ7:AZ8"/>
    <mergeCell ref="BA7:BA8"/>
    <mergeCell ref="AP6:AP8"/>
    <mergeCell ref="AQ6:AQ8"/>
    <mergeCell ref="AR7:AR8"/>
    <mergeCell ref="AS7:AS8"/>
    <mergeCell ref="AT7:AT8"/>
    <mergeCell ref="AU7:AU8"/>
    <mergeCell ref="AV7:AV8"/>
    <mergeCell ref="AW7:AW8"/>
    <mergeCell ref="AZ9:AZ10"/>
    <mergeCell ref="AJ9:AJ10"/>
    <mergeCell ref="AK9:AK10"/>
    <mergeCell ref="AL9:AL10"/>
    <mergeCell ref="AM9:AM10"/>
    <mergeCell ref="AM15:AM16"/>
    <mergeCell ref="AN15:AN16"/>
    <mergeCell ref="AO15:AO16"/>
    <mergeCell ref="AP15:AP16"/>
    <mergeCell ref="A1:B3"/>
    <mergeCell ref="C1:AY2"/>
    <mergeCell ref="C3:AY3"/>
    <mergeCell ref="B44:B49"/>
    <mergeCell ref="AS29:AS30"/>
    <mergeCell ref="AH29:AH30"/>
    <mergeCell ref="AI29:AI30"/>
    <mergeCell ref="AJ29:AJ30"/>
    <mergeCell ref="AK29:AK30"/>
    <mergeCell ref="AL29:AL30"/>
    <mergeCell ref="AM29:AM30"/>
    <mergeCell ref="AN29:AN30"/>
    <mergeCell ref="AO29:AO30"/>
    <mergeCell ref="AR29:AR30"/>
    <mergeCell ref="K29:K30"/>
    <mergeCell ref="L29:L30"/>
    <mergeCell ref="M29:M30"/>
    <mergeCell ref="S29:S30"/>
    <mergeCell ref="T29:T30"/>
    <mergeCell ref="U29:U30"/>
    <mergeCell ref="V29:V30"/>
    <mergeCell ref="B42:B43"/>
    <mergeCell ref="AO6:AO7"/>
    <mergeCell ref="AI15:AI16"/>
  </mergeCells>
  <conditionalFormatting sqref="AT28:AT29 AT31 AE53:AE54 AT53:AT54 AT58:AT60 AE58:AE60 AE62:AE67 AT62:AT67 AE40:AE41 AT40:AT41 AE32:AE36 AT34:AT38 AT69 AE69 AE46 AT46 AT48:AT49 AE48">
    <cfRule type="containsBlanks" dxfId="360" priority="268">
      <formula>LEN(TRIM(AE28))=0</formula>
    </cfRule>
    <cfRule type="containsText" dxfId="359" priority="269" operator="containsText" text="extrema">
      <formula>NOT(ISERROR(SEARCH("extrema",AE28)))</formula>
    </cfRule>
    <cfRule type="containsText" dxfId="358" priority="270" operator="containsText" text="alta">
      <formula>NOT(ISERROR(SEARCH("alta",AE28)))</formula>
    </cfRule>
    <cfRule type="containsText" dxfId="357" priority="271" operator="containsText" text="moderada">
      <formula>NOT(ISERROR(SEARCH("moderada",AE28)))</formula>
    </cfRule>
    <cfRule type="containsText" dxfId="356" priority="272" operator="containsText" text="baja">
      <formula>NOT(ISERROR(SEARCH("baja",AE28)))</formula>
    </cfRule>
  </conditionalFormatting>
  <conditionalFormatting sqref="AD76:AE76">
    <cfRule type="containsBlanks" dxfId="355" priority="223">
      <formula>LEN(TRIM(AD76))=0</formula>
    </cfRule>
    <cfRule type="containsText" dxfId="354" priority="224" operator="containsText" text="extrema">
      <formula>NOT(ISERROR(SEARCH("extrema",AD76)))</formula>
    </cfRule>
    <cfRule type="containsText" dxfId="353" priority="225" operator="containsText" text="alta">
      <formula>NOT(ISERROR(SEARCH("alta",AD76)))</formula>
    </cfRule>
    <cfRule type="containsText" dxfId="352" priority="226" operator="containsText" text="moderada">
      <formula>NOT(ISERROR(SEARCH("moderada",AD76)))</formula>
    </cfRule>
    <cfRule type="containsText" dxfId="351" priority="227" operator="containsText" text="baja">
      <formula>NOT(ISERROR(SEARCH("baja",AD76)))</formula>
    </cfRule>
  </conditionalFormatting>
  <conditionalFormatting sqref="AE28:AE29 AE31 AE38">
    <cfRule type="containsBlanks" dxfId="350" priority="208">
      <formula>LEN(TRIM(AE28))=0</formula>
    </cfRule>
    <cfRule type="containsText" dxfId="349" priority="209" operator="containsText" text="extrema">
      <formula>NOT(ISERROR(SEARCH("extrema",AE28)))</formula>
    </cfRule>
    <cfRule type="containsText" dxfId="348" priority="210" operator="containsText" text="alta">
      <formula>NOT(ISERROR(SEARCH("alta",AE28)))</formula>
    </cfRule>
    <cfRule type="containsText" dxfId="347" priority="211" operator="containsText" text="moderada">
      <formula>NOT(ISERROR(SEARCH("moderada",AE28)))</formula>
    </cfRule>
    <cfRule type="containsText" dxfId="346" priority="212" operator="containsText" text="baja">
      <formula>NOT(ISERROR(SEARCH("baja",AE28)))</formula>
    </cfRule>
  </conditionalFormatting>
  <conditionalFormatting sqref="AT32">
    <cfRule type="containsBlanks" dxfId="345" priority="203">
      <formula>LEN(TRIM(AT32))=0</formula>
    </cfRule>
    <cfRule type="containsText" dxfId="344" priority="204" operator="containsText" text="extrema">
      <formula>NOT(ISERROR(SEARCH("extrema",AT32)))</formula>
    </cfRule>
    <cfRule type="containsText" dxfId="343" priority="205" operator="containsText" text="alta">
      <formula>NOT(ISERROR(SEARCH("alta",AT32)))</formula>
    </cfRule>
    <cfRule type="containsText" dxfId="342" priority="206" operator="containsText" text="moderada">
      <formula>NOT(ISERROR(SEARCH("moderada",AT32)))</formula>
    </cfRule>
    <cfRule type="containsText" dxfId="341" priority="207" operator="containsText" text="baja">
      <formula>NOT(ISERROR(SEARCH("baja",AT32)))</formula>
    </cfRule>
  </conditionalFormatting>
  <conditionalFormatting sqref="AT33">
    <cfRule type="containsBlanks" dxfId="340" priority="198">
      <formula>LEN(TRIM(AT33))=0</formula>
    </cfRule>
    <cfRule type="containsText" dxfId="339" priority="199" operator="containsText" text="extrema">
      <formula>NOT(ISERROR(SEARCH("extrema",AT33)))</formula>
    </cfRule>
    <cfRule type="containsText" dxfId="338" priority="200" operator="containsText" text="alta">
      <formula>NOT(ISERROR(SEARCH("alta",AT33)))</formula>
    </cfRule>
    <cfRule type="containsText" dxfId="337" priority="201" operator="containsText" text="moderada">
      <formula>NOT(ISERROR(SEARCH("moderada",AT33)))</formula>
    </cfRule>
    <cfRule type="containsText" dxfId="336" priority="202" operator="containsText" text="baja">
      <formula>NOT(ISERROR(SEARCH("baja",AT33)))</formula>
    </cfRule>
  </conditionalFormatting>
  <conditionalFormatting sqref="AE37">
    <cfRule type="containsBlanks" dxfId="335" priority="193">
      <formula>LEN(TRIM(AE37))=0</formula>
    </cfRule>
    <cfRule type="containsText" dxfId="334" priority="194" operator="containsText" text="extrema">
      <formula>NOT(ISERROR(SEARCH("extrema",AE37)))</formula>
    </cfRule>
    <cfRule type="containsText" dxfId="333" priority="195" operator="containsText" text="alta">
      <formula>NOT(ISERROR(SEARCH("alta",AE37)))</formula>
    </cfRule>
    <cfRule type="containsText" dxfId="332" priority="196" operator="containsText" text="moderada">
      <formula>NOT(ISERROR(SEARCH("moderada",AE37)))</formula>
    </cfRule>
    <cfRule type="containsText" dxfId="331" priority="197" operator="containsText" text="baja">
      <formula>NOT(ISERROR(SEARCH("baja",AE37)))</formula>
    </cfRule>
  </conditionalFormatting>
  <conditionalFormatting sqref="AE50:AE52">
    <cfRule type="containsBlanks" dxfId="330" priority="173">
      <formula>LEN(TRIM(AE50))=0</formula>
    </cfRule>
    <cfRule type="containsText" dxfId="329" priority="174" operator="containsText" text="extrema">
      <formula>NOT(ISERROR(SEARCH("extrema",AE50)))</formula>
    </cfRule>
    <cfRule type="containsText" dxfId="328" priority="175" operator="containsText" text="alta">
      <formula>NOT(ISERROR(SEARCH("alta",AE50)))</formula>
    </cfRule>
    <cfRule type="containsText" dxfId="327" priority="176" operator="containsText" text="moderada">
      <formula>NOT(ISERROR(SEARCH("moderada",AE50)))</formula>
    </cfRule>
    <cfRule type="containsText" dxfId="326" priority="177" operator="containsText" text="baja">
      <formula>NOT(ISERROR(SEARCH("baja",AE50)))</formula>
    </cfRule>
  </conditionalFormatting>
  <conditionalFormatting sqref="AT50:AT52">
    <cfRule type="containsBlanks" dxfId="325" priority="168">
      <formula>LEN(TRIM(AT50))=0</formula>
    </cfRule>
    <cfRule type="containsText" dxfId="324" priority="169" operator="containsText" text="extrema">
      <formula>NOT(ISERROR(SEARCH("extrema",AT50)))</formula>
    </cfRule>
    <cfRule type="containsText" dxfId="323" priority="170" operator="containsText" text="alta">
      <formula>NOT(ISERROR(SEARCH("alta",AT50)))</formula>
    </cfRule>
    <cfRule type="containsText" dxfId="322" priority="171" operator="containsText" text="moderada">
      <formula>NOT(ISERROR(SEARCH("moderada",AT50)))</formula>
    </cfRule>
    <cfRule type="containsText" dxfId="321" priority="172" operator="containsText" text="baja">
      <formula>NOT(ISERROR(SEARCH("baja",AT50)))</formula>
    </cfRule>
  </conditionalFormatting>
  <conditionalFormatting sqref="AT55 AE55">
    <cfRule type="containsBlanks" dxfId="320" priority="163">
      <formula>LEN(TRIM(AE55))=0</formula>
    </cfRule>
    <cfRule type="containsText" dxfId="319" priority="164" operator="containsText" text="extrema">
      <formula>NOT(ISERROR(SEARCH("extrema",AE55)))</formula>
    </cfRule>
    <cfRule type="containsText" dxfId="318" priority="165" operator="containsText" text="alta">
      <formula>NOT(ISERROR(SEARCH("alta",AE55)))</formula>
    </cfRule>
    <cfRule type="containsText" dxfId="317" priority="166" operator="containsText" text="moderada">
      <formula>NOT(ISERROR(SEARCH("moderada",AE55)))</formula>
    </cfRule>
    <cfRule type="containsText" dxfId="316" priority="167" operator="containsText" text="baja">
      <formula>NOT(ISERROR(SEARCH("baja",AE55)))</formula>
    </cfRule>
  </conditionalFormatting>
  <conditionalFormatting sqref="AE61 AT61">
    <cfRule type="containsBlanks" dxfId="315" priority="158">
      <formula>LEN(TRIM(AE61))=0</formula>
    </cfRule>
    <cfRule type="containsText" dxfId="314" priority="159" operator="containsText" text="extrema">
      <formula>NOT(ISERROR(SEARCH("extrema",AE61)))</formula>
    </cfRule>
    <cfRule type="containsText" dxfId="313" priority="160" operator="containsText" text="alta">
      <formula>NOT(ISERROR(SEARCH("alta",AE61)))</formula>
    </cfRule>
    <cfRule type="containsText" dxfId="312" priority="161" operator="containsText" text="moderada">
      <formula>NOT(ISERROR(SEARCH("moderada",AE61)))</formula>
    </cfRule>
    <cfRule type="containsText" dxfId="311" priority="162" operator="containsText" text="baja">
      <formula>NOT(ISERROR(SEARCH("baja",AE61)))</formula>
    </cfRule>
  </conditionalFormatting>
  <conditionalFormatting sqref="AT21">
    <cfRule type="containsBlanks" dxfId="310" priority="148">
      <formula>LEN(TRIM(AT21))=0</formula>
    </cfRule>
    <cfRule type="containsText" dxfId="309" priority="149" operator="containsText" text="extrema">
      <formula>NOT(ISERROR(SEARCH("extrema",AT21)))</formula>
    </cfRule>
    <cfRule type="containsText" dxfId="308" priority="150" operator="containsText" text="alta">
      <formula>NOT(ISERROR(SEARCH("alta",AT21)))</formula>
    </cfRule>
    <cfRule type="containsText" dxfId="307" priority="151" operator="containsText" text="moderada">
      <formula>NOT(ISERROR(SEARCH("moderada",AT21)))</formula>
    </cfRule>
    <cfRule type="containsText" dxfId="306" priority="152" operator="containsText" text="baja">
      <formula>NOT(ISERROR(SEARCH("baja",AT21)))</formula>
    </cfRule>
  </conditionalFormatting>
  <conditionalFormatting sqref="AE21 AE23 AE25">
    <cfRule type="containsBlanks" dxfId="305" priority="128">
      <formula>LEN(TRIM(AE21))=0</formula>
    </cfRule>
    <cfRule type="containsText" dxfId="304" priority="129" operator="containsText" text="extrema">
      <formula>NOT(ISERROR(SEARCH("extrema",AE21)))</formula>
    </cfRule>
    <cfRule type="containsText" dxfId="303" priority="130" operator="containsText" text="alta">
      <formula>NOT(ISERROR(SEARCH("alta",AE21)))</formula>
    </cfRule>
    <cfRule type="containsText" dxfId="302" priority="131" operator="containsText" text="moderada">
      <formula>NOT(ISERROR(SEARCH("moderada",AE21)))</formula>
    </cfRule>
    <cfRule type="containsText" dxfId="301" priority="132" operator="containsText" text="baja">
      <formula>NOT(ISERROR(SEARCH("baja",AE21)))</formula>
    </cfRule>
  </conditionalFormatting>
  <conditionalFormatting sqref="AT25">
    <cfRule type="containsBlanks" dxfId="300" priority="138">
      <formula>LEN(TRIM(AT25))=0</formula>
    </cfRule>
    <cfRule type="containsText" dxfId="299" priority="139" operator="containsText" text="extrema">
      <formula>NOT(ISERROR(SEARCH("extrema",AT25)))</formula>
    </cfRule>
    <cfRule type="containsText" dxfId="298" priority="140" operator="containsText" text="alta">
      <formula>NOT(ISERROR(SEARCH("alta",AT25)))</formula>
    </cfRule>
    <cfRule type="containsText" dxfId="297" priority="141" operator="containsText" text="moderada">
      <formula>NOT(ISERROR(SEARCH("moderada",AT25)))</formula>
    </cfRule>
    <cfRule type="containsText" dxfId="296" priority="142" operator="containsText" text="baja">
      <formula>NOT(ISERROR(SEARCH("baja",AT25)))</formula>
    </cfRule>
  </conditionalFormatting>
  <conditionalFormatting sqref="AT23">
    <cfRule type="containsBlanks" dxfId="295" priority="143">
      <formula>LEN(TRIM(AT23))=0</formula>
    </cfRule>
    <cfRule type="containsText" dxfId="294" priority="144" operator="containsText" text="extrema">
      <formula>NOT(ISERROR(SEARCH("extrema",AT23)))</formula>
    </cfRule>
    <cfRule type="containsText" dxfId="293" priority="145" operator="containsText" text="alta">
      <formula>NOT(ISERROR(SEARCH("alta",AT23)))</formula>
    </cfRule>
    <cfRule type="containsText" dxfId="292" priority="146" operator="containsText" text="moderada">
      <formula>NOT(ISERROR(SEARCH("moderada",AT23)))</formula>
    </cfRule>
    <cfRule type="containsText" dxfId="291" priority="147" operator="containsText" text="baja">
      <formula>NOT(ISERROR(SEARCH("baja",AT23)))</formula>
    </cfRule>
  </conditionalFormatting>
  <conditionalFormatting sqref="AT9">
    <cfRule type="containsBlanks" dxfId="290" priority="123">
      <formula>LEN(TRIM(AT9))=0</formula>
    </cfRule>
    <cfRule type="containsText" dxfId="289" priority="124" operator="containsText" text="extrema">
      <formula>NOT(ISERROR(SEARCH("extrema",AT9)))</formula>
    </cfRule>
    <cfRule type="containsText" dxfId="288" priority="125" operator="containsText" text="alta">
      <formula>NOT(ISERROR(SEARCH("alta",AT9)))</formula>
    </cfRule>
    <cfRule type="containsText" dxfId="287" priority="126" operator="containsText" text="moderada">
      <formula>NOT(ISERROR(SEARCH("moderada",AT9)))</formula>
    </cfRule>
    <cfRule type="containsText" dxfId="286" priority="127" operator="containsText" text="baja">
      <formula>NOT(ISERROR(SEARCH("baja",AT9)))</formula>
    </cfRule>
  </conditionalFormatting>
  <conditionalFormatting sqref="AE9">
    <cfRule type="containsBlanks" dxfId="285" priority="118">
      <formula>LEN(TRIM(AE9))=0</formula>
    </cfRule>
    <cfRule type="containsText" dxfId="284" priority="119" operator="containsText" text="extrema">
      <formula>NOT(ISERROR(SEARCH("extrema",AE9)))</formula>
    </cfRule>
    <cfRule type="containsText" dxfId="283" priority="120" operator="containsText" text="alta">
      <formula>NOT(ISERROR(SEARCH("alta",AE9)))</formula>
    </cfRule>
    <cfRule type="containsText" dxfId="282" priority="121" operator="containsText" text="moderada">
      <formula>NOT(ISERROR(SEARCH("moderada",AE9)))</formula>
    </cfRule>
    <cfRule type="containsText" dxfId="281" priority="122" operator="containsText" text="baja">
      <formula>NOT(ISERROR(SEARCH("baja",AE9)))</formula>
    </cfRule>
  </conditionalFormatting>
  <conditionalFormatting sqref="AT15">
    <cfRule type="containsBlanks" dxfId="280" priority="113">
      <formula>LEN(TRIM(AT15))=0</formula>
    </cfRule>
    <cfRule type="containsText" dxfId="279" priority="114" operator="containsText" text="extrema">
      <formula>NOT(ISERROR(SEARCH("extrema",AT15)))</formula>
    </cfRule>
    <cfRule type="containsText" dxfId="278" priority="115" operator="containsText" text="alta">
      <formula>NOT(ISERROR(SEARCH("alta",AT15)))</formula>
    </cfRule>
    <cfRule type="containsText" dxfId="277" priority="116" operator="containsText" text="moderada">
      <formula>NOT(ISERROR(SEARCH("moderada",AT15)))</formula>
    </cfRule>
    <cfRule type="containsText" dxfId="276" priority="117" operator="containsText" text="baja">
      <formula>NOT(ISERROR(SEARCH("baja",AT15)))</formula>
    </cfRule>
  </conditionalFormatting>
  <conditionalFormatting sqref="AE15">
    <cfRule type="containsBlanks" dxfId="275" priority="108">
      <formula>LEN(TRIM(AE15))=0</formula>
    </cfRule>
    <cfRule type="containsText" dxfId="274" priority="109" operator="containsText" text="extrema">
      <formula>NOT(ISERROR(SEARCH("extrema",AE15)))</formula>
    </cfRule>
    <cfRule type="containsText" dxfId="273" priority="110" operator="containsText" text="alta">
      <formula>NOT(ISERROR(SEARCH("alta",AE15)))</formula>
    </cfRule>
    <cfRule type="containsText" dxfId="272" priority="111" operator="containsText" text="moderada">
      <formula>NOT(ISERROR(SEARCH("moderada",AE15)))</formula>
    </cfRule>
    <cfRule type="containsText" dxfId="271" priority="112" operator="containsText" text="baja">
      <formula>NOT(ISERROR(SEARCH("baja",AE15)))</formula>
    </cfRule>
  </conditionalFormatting>
  <conditionalFormatting sqref="AT11">
    <cfRule type="containsBlanks" dxfId="270" priority="93">
      <formula>LEN(TRIM(AT11))=0</formula>
    </cfRule>
    <cfRule type="containsText" dxfId="269" priority="94" operator="containsText" text="extrema">
      <formula>NOT(ISERROR(SEARCH("extrema",AT11)))</formula>
    </cfRule>
    <cfRule type="containsText" dxfId="268" priority="95" operator="containsText" text="alta">
      <formula>NOT(ISERROR(SEARCH("alta",AT11)))</formula>
    </cfRule>
    <cfRule type="containsText" dxfId="267" priority="96" operator="containsText" text="moderada">
      <formula>NOT(ISERROR(SEARCH("moderada",AT11)))</formula>
    </cfRule>
    <cfRule type="containsText" dxfId="266" priority="97" operator="containsText" text="baja">
      <formula>NOT(ISERROR(SEARCH("baja",AT11)))</formula>
    </cfRule>
  </conditionalFormatting>
  <conditionalFormatting sqref="AE11">
    <cfRule type="containsBlanks" dxfId="265" priority="88">
      <formula>LEN(TRIM(AE11))=0</formula>
    </cfRule>
    <cfRule type="containsText" dxfId="264" priority="89" operator="containsText" text="extrema">
      <formula>NOT(ISERROR(SEARCH("extrema",AE11)))</formula>
    </cfRule>
    <cfRule type="containsText" dxfId="263" priority="90" operator="containsText" text="alta">
      <formula>NOT(ISERROR(SEARCH("alta",AE11)))</formula>
    </cfRule>
    <cfRule type="containsText" dxfId="262" priority="91" operator="containsText" text="moderada">
      <formula>NOT(ISERROR(SEARCH("moderada",AE11)))</formula>
    </cfRule>
    <cfRule type="containsText" dxfId="261" priority="92" operator="containsText" text="baja">
      <formula>NOT(ISERROR(SEARCH("baja",AE11)))</formula>
    </cfRule>
  </conditionalFormatting>
  <conditionalFormatting sqref="AT13">
    <cfRule type="containsBlanks" dxfId="260" priority="83">
      <formula>LEN(TRIM(AT13))=0</formula>
    </cfRule>
    <cfRule type="containsText" dxfId="259" priority="84" operator="containsText" text="extrema">
      <formula>NOT(ISERROR(SEARCH("extrema",AT13)))</formula>
    </cfRule>
    <cfRule type="containsText" dxfId="258" priority="85" operator="containsText" text="alta">
      <formula>NOT(ISERROR(SEARCH("alta",AT13)))</formula>
    </cfRule>
    <cfRule type="containsText" dxfId="257" priority="86" operator="containsText" text="moderada">
      <formula>NOT(ISERROR(SEARCH("moderada",AT13)))</formula>
    </cfRule>
    <cfRule type="containsText" dxfId="256" priority="87" operator="containsText" text="baja">
      <formula>NOT(ISERROR(SEARCH("baja",AT13)))</formula>
    </cfRule>
  </conditionalFormatting>
  <conditionalFormatting sqref="AE13">
    <cfRule type="containsBlanks" dxfId="255" priority="78">
      <formula>LEN(TRIM(AE13))=0</formula>
    </cfRule>
    <cfRule type="containsText" dxfId="254" priority="79" operator="containsText" text="extrema">
      <formula>NOT(ISERROR(SEARCH("extrema",AE13)))</formula>
    </cfRule>
    <cfRule type="containsText" dxfId="253" priority="80" operator="containsText" text="alta">
      <formula>NOT(ISERROR(SEARCH("alta",AE13)))</formula>
    </cfRule>
    <cfRule type="containsText" dxfId="252" priority="81" operator="containsText" text="moderada">
      <formula>NOT(ISERROR(SEARCH("moderada",AE13)))</formula>
    </cfRule>
    <cfRule type="containsText" dxfId="251" priority="82" operator="containsText" text="baja">
      <formula>NOT(ISERROR(SEARCH("baja",AE13)))</formula>
    </cfRule>
  </conditionalFormatting>
  <conditionalFormatting sqref="AT19">
    <cfRule type="containsBlanks" dxfId="250" priority="73">
      <formula>LEN(TRIM(AT19))=0</formula>
    </cfRule>
    <cfRule type="containsText" dxfId="249" priority="74" operator="containsText" text="extrema">
      <formula>NOT(ISERROR(SEARCH("extrema",AT19)))</formula>
    </cfRule>
    <cfRule type="containsText" dxfId="248" priority="75" operator="containsText" text="alta">
      <formula>NOT(ISERROR(SEARCH("alta",AT19)))</formula>
    </cfRule>
    <cfRule type="containsText" dxfId="247" priority="76" operator="containsText" text="moderada">
      <formula>NOT(ISERROR(SEARCH("moderada",AT19)))</formula>
    </cfRule>
    <cfRule type="containsText" dxfId="246" priority="77" operator="containsText" text="baja">
      <formula>NOT(ISERROR(SEARCH("baja",AT19)))</formula>
    </cfRule>
  </conditionalFormatting>
  <conditionalFormatting sqref="AE19">
    <cfRule type="containsBlanks" dxfId="245" priority="68">
      <formula>LEN(TRIM(AE19))=0</formula>
    </cfRule>
    <cfRule type="containsText" dxfId="244" priority="69" operator="containsText" text="extrema">
      <formula>NOT(ISERROR(SEARCH("extrema",AE19)))</formula>
    </cfRule>
    <cfRule type="containsText" dxfId="243" priority="70" operator="containsText" text="alta">
      <formula>NOT(ISERROR(SEARCH("alta",AE19)))</formula>
    </cfRule>
    <cfRule type="containsText" dxfId="242" priority="71" operator="containsText" text="moderada">
      <formula>NOT(ISERROR(SEARCH("moderada",AE19)))</formula>
    </cfRule>
    <cfRule type="containsText" dxfId="241" priority="72" operator="containsText" text="baja">
      <formula>NOT(ISERROR(SEARCH("baja",AE19)))</formula>
    </cfRule>
  </conditionalFormatting>
  <conditionalFormatting sqref="AT17">
    <cfRule type="containsBlanks" dxfId="240" priority="63">
      <formula>LEN(TRIM(AT17))=0</formula>
    </cfRule>
    <cfRule type="containsText" dxfId="239" priority="64" operator="containsText" text="extrema">
      <formula>NOT(ISERROR(SEARCH("extrema",AT17)))</formula>
    </cfRule>
    <cfRule type="containsText" dxfId="238" priority="65" operator="containsText" text="alta">
      <formula>NOT(ISERROR(SEARCH("alta",AT17)))</formula>
    </cfRule>
    <cfRule type="containsText" dxfId="237" priority="66" operator="containsText" text="moderada">
      <formula>NOT(ISERROR(SEARCH("moderada",AT17)))</formula>
    </cfRule>
    <cfRule type="containsText" dxfId="236" priority="67" operator="containsText" text="baja">
      <formula>NOT(ISERROR(SEARCH("baja",AT17)))</formula>
    </cfRule>
  </conditionalFormatting>
  <conditionalFormatting sqref="AE17">
    <cfRule type="containsBlanks" dxfId="235" priority="58">
      <formula>LEN(TRIM(AE17))=0</formula>
    </cfRule>
    <cfRule type="containsText" dxfId="234" priority="59" operator="containsText" text="extrema">
      <formula>NOT(ISERROR(SEARCH("extrema",AE17)))</formula>
    </cfRule>
    <cfRule type="containsText" dxfId="233" priority="60" operator="containsText" text="alta">
      <formula>NOT(ISERROR(SEARCH("alta",AE17)))</formula>
    </cfRule>
    <cfRule type="containsText" dxfId="232" priority="61" operator="containsText" text="moderada">
      <formula>NOT(ISERROR(SEARCH("moderada",AE17)))</formula>
    </cfRule>
    <cfRule type="containsText" dxfId="231" priority="62" operator="containsText" text="baja">
      <formula>NOT(ISERROR(SEARCH("baja",AE17)))</formula>
    </cfRule>
  </conditionalFormatting>
  <conditionalFormatting sqref="AE39">
    <cfRule type="containsBlanks" dxfId="230" priority="53">
      <formula>LEN(TRIM(AE39))=0</formula>
    </cfRule>
    <cfRule type="containsText" dxfId="229" priority="54" operator="containsText" text="extrema">
      <formula>NOT(ISERROR(SEARCH("extrema",AE39)))</formula>
    </cfRule>
    <cfRule type="containsText" dxfId="228" priority="55" operator="containsText" text="alta">
      <formula>NOT(ISERROR(SEARCH("alta",AE39)))</formula>
    </cfRule>
    <cfRule type="containsText" dxfId="227" priority="56" operator="containsText" text="moderada">
      <formula>NOT(ISERROR(SEARCH("moderada",AE39)))</formula>
    </cfRule>
    <cfRule type="containsText" dxfId="226" priority="57" operator="containsText" text="baja">
      <formula>NOT(ISERROR(SEARCH("baja",AE39)))</formula>
    </cfRule>
  </conditionalFormatting>
  <conditionalFormatting sqref="AT39">
    <cfRule type="containsBlanks" dxfId="225" priority="48">
      <formula>LEN(TRIM(AT39))=0</formula>
    </cfRule>
    <cfRule type="containsText" dxfId="224" priority="49" operator="containsText" text="extrema">
      <formula>NOT(ISERROR(SEARCH("extrema",AT39)))</formula>
    </cfRule>
    <cfRule type="containsText" dxfId="223" priority="50" operator="containsText" text="alta">
      <formula>NOT(ISERROR(SEARCH("alta",AT39)))</formula>
    </cfRule>
    <cfRule type="containsText" dxfId="222" priority="51" operator="containsText" text="moderada">
      <formula>NOT(ISERROR(SEARCH("moderada",AT39)))</formula>
    </cfRule>
    <cfRule type="containsText" dxfId="221" priority="52" operator="containsText" text="baja">
      <formula>NOT(ISERROR(SEARCH("baja",AT39)))</formula>
    </cfRule>
  </conditionalFormatting>
  <conditionalFormatting sqref="AE56 AT56">
    <cfRule type="containsBlanks" dxfId="220" priority="43">
      <formula>LEN(TRIM(AE56))=0</formula>
    </cfRule>
    <cfRule type="containsText" dxfId="219" priority="44" operator="containsText" text="extrema">
      <formula>NOT(ISERROR(SEARCH("extrema",AE56)))</formula>
    </cfRule>
    <cfRule type="containsText" dxfId="218" priority="45" operator="containsText" text="alta">
      <formula>NOT(ISERROR(SEARCH("alta",AE56)))</formula>
    </cfRule>
    <cfRule type="containsText" dxfId="217" priority="46" operator="containsText" text="moderada">
      <formula>NOT(ISERROR(SEARCH("moderada",AE56)))</formula>
    </cfRule>
    <cfRule type="containsText" dxfId="216" priority="47" operator="containsText" text="baja">
      <formula>NOT(ISERROR(SEARCH("baja",AE56)))</formula>
    </cfRule>
  </conditionalFormatting>
  <conditionalFormatting sqref="AT57 AE57">
    <cfRule type="containsBlanks" dxfId="215" priority="38">
      <formula>LEN(TRIM(AE57))=0</formula>
    </cfRule>
    <cfRule type="containsText" dxfId="214" priority="39" operator="containsText" text="extrema">
      <formula>NOT(ISERROR(SEARCH("extrema",AE57)))</formula>
    </cfRule>
    <cfRule type="containsText" dxfId="213" priority="40" operator="containsText" text="alta">
      <formula>NOT(ISERROR(SEARCH("alta",AE57)))</formula>
    </cfRule>
    <cfRule type="containsText" dxfId="212" priority="41" operator="containsText" text="moderada">
      <formula>NOT(ISERROR(SEARCH("moderada",AE57)))</formula>
    </cfRule>
    <cfRule type="containsText" dxfId="211" priority="42" operator="containsText" text="baja">
      <formula>NOT(ISERROR(SEARCH("baja",AE57)))</formula>
    </cfRule>
  </conditionalFormatting>
  <conditionalFormatting sqref="AE43:AE45 AT43:AT45 AE49">
    <cfRule type="containsBlanks" dxfId="210" priority="33">
      <formula>LEN(TRIM(AE43))=0</formula>
    </cfRule>
    <cfRule type="containsText" dxfId="209" priority="34" operator="containsText" text="extrema">
      <formula>NOT(ISERROR(SEARCH("extrema",AE43)))</formula>
    </cfRule>
    <cfRule type="containsText" dxfId="208" priority="35" operator="containsText" text="alta">
      <formula>NOT(ISERROR(SEARCH("alta",AE43)))</formula>
    </cfRule>
    <cfRule type="containsText" dxfId="207" priority="36" operator="containsText" text="moderada">
      <formula>NOT(ISERROR(SEARCH("moderada",AE43)))</formula>
    </cfRule>
    <cfRule type="containsText" dxfId="206" priority="37" operator="containsText" text="baja">
      <formula>NOT(ISERROR(SEARCH("baja",AE43)))</formula>
    </cfRule>
  </conditionalFormatting>
  <conditionalFormatting sqref="AT42 AE42">
    <cfRule type="containsBlanks" dxfId="205" priority="28">
      <formula>LEN(TRIM(AE42))=0</formula>
    </cfRule>
    <cfRule type="containsText" dxfId="204" priority="29" operator="containsText" text="extrema">
      <formula>NOT(ISERROR(SEARCH("extrema",AE42)))</formula>
    </cfRule>
    <cfRule type="containsText" dxfId="203" priority="30" operator="containsText" text="alta">
      <formula>NOT(ISERROR(SEARCH("alta",AE42)))</formula>
    </cfRule>
    <cfRule type="containsText" dxfId="202" priority="31" operator="containsText" text="moderada">
      <formula>NOT(ISERROR(SEARCH("moderada",AE42)))</formula>
    </cfRule>
    <cfRule type="containsText" dxfId="201" priority="32" operator="containsText" text="baja">
      <formula>NOT(ISERROR(SEARCH("baja",AE42)))</formula>
    </cfRule>
  </conditionalFormatting>
  <conditionalFormatting sqref="AE27">
    <cfRule type="containsBlanks" dxfId="200" priority="23">
      <formula>LEN(TRIM(AE27))=0</formula>
    </cfRule>
    <cfRule type="containsText" dxfId="199" priority="24" operator="containsText" text="extrema">
      <formula>NOT(ISERROR(SEARCH("extrema",AE27)))</formula>
    </cfRule>
    <cfRule type="containsText" dxfId="198" priority="25" operator="containsText" text="alta">
      <formula>NOT(ISERROR(SEARCH("alta",AE27)))</formula>
    </cfRule>
    <cfRule type="containsText" dxfId="197" priority="26" operator="containsText" text="moderada">
      <formula>NOT(ISERROR(SEARCH("moderada",AE27)))</formula>
    </cfRule>
    <cfRule type="containsText" dxfId="196" priority="27" operator="containsText" text="baja">
      <formula>NOT(ISERROR(SEARCH("baja",AE27)))</formula>
    </cfRule>
  </conditionalFormatting>
  <conditionalFormatting sqref="AT27">
    <cfRule type="containsBlanks" dxfId="195" priority="18">
      <formula>LEN(TRIM(AT27))=0</formula>
    </cfRule>
    <cfRule type="containsText" dxfId="194" priority="19" operator="containsText" text="extrema">
      <formula>NOT(ISERROR(SEARCH("extrema",AT27)))</formula>
    </cfRule>
    <cfRule type="containsText" dxfId="193" priority="20" operator="containsText" text="alta">
      <formula>NOT(ISERROR(SEARCH("alta",AT27)))</formula>
    </cfRule>
    <cfRule type="containsText" dxfId="192" priority="21" operator="containsText" text="moderada">
      <formula>NOT(ISERROR(SEARCH("moderada",AT27)))</formula>
    </cfRule>
    <cfRule type="containsText" dxfId="191" priority="22" operator="containsText" text="baja">
      <formula>NOT(ISERROR(SEARCH("baja",AT27)))</formula>
    </cfRule>
  </conditionalFormatting>
  <conditionalFormatting sqref="AT68 AE68">
    <cfRule type="containsBlanks" dxfId="190" priority="13">
      <formula>LEN(TRIM(AE68))=0</formula>
    </cfRule>
    <cfRule type="containsText" dxfId="189" priority="14" operator="containsText" text="extrema">
      <formula>NOT(ISERROR(SEARCH("extrema",AE68)))</formula>
    </cfRule>
    <cfRule type="containsText" dxfId="188" priority="15" operator="containsText" text="alta">
      <formula>NOT(ISERROR(SEARCH("alta",AE68)))</formula>
    </cfRule>
    <cfRule type="containsText" dxfId="187" priority="16" operator="containsText" text="moderada">
      <formula>NOT(ISERROR(SEARCH("moderada",AE68)))</formula>
    </cfRule>
    <cfRule type="containsText" dxfId="186" priority="17" operator="containsText" text="baja">
      <formula>NOT(ISERROR(SEARCH("baja",AE68)))</formula>
    </cfRule>
  </conditionalFormatting>
  <conditionalFormatting sqref="AE47 AT47">
    <cfRule type="containsBlanks" dxfId="185" priority="3">
      <formula>LEN(TRIM(AE47))=0</formula>
    </cfRule>
    <cfRule type="containsText" dxfId="184" priority="4" operator="containsText" text="extrema">
      <formula>NOT(ISERROR(SEARCH("extrema",AE47)))</formula>
    </cfRule>
    <cfRule type="containsText" dxfId="183" priority="5" operator="containsText" text="alta">
      <formula>NOT(ISERROR(SEARCH("alta",AE47)))</formula>
    </cfRule>
    <cfRule type="containsText" dxfId="182" priority="6" operator="containsText" text="moderada">
      <formula>NOT(ISERROR(SEARCH("moderada",AE47)))</formula>
    </cfRule>
    <cfRule type="containsText" dxfId="181" priority="7" operator="containsText" text="baja">
      <formula>NOT(ISERROR(SEARCH("baja",AE47)))</formula>
    </cfRule>
  </conditionalFormatting>
  <pageMargins left="0.7" right="0.7" top="0.75" bottom="0.75" header="0.3" footer="0.3"/>
  <pageSetup paperSize="5" orientation="portrait" r:id="rId1"/>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14:formula1>
            <xm:f>Críterios!$E$3:$E$8</xm:f>
          </x14:formula1>
          <xm:sqref>G19:G29 G9:G17 G31:G69</xm:sqref>
        </x14:dataValidation>
        <x14:dataValidation type="list" allowBlank="1" showInputMessage="1" showErrorMessage="1">
          <x14:formula1>
            <xm:f>Críterios!$O$2:$O$5</xm:f>
          </x14:formula1>
          <xm:sqref>AG23 AG17 AG19 AG25 AG13 AG11 AG15 AG9 AG21 AG27:AG69</xm:sqref>
        </x14:dataValidation>
        <x14:dataValidation type="list" allowBlank="1" showInputMessage="1" showErrorMessage="1">
          <x14:formula1>
            <xm:f>Críterios!#REF!</xm:f>
          </x14:formula1>
          <xm:sqref>AD76:AE76</xm:sqref>
        </x14:dataValidation>
        <x14:dataValidation type="list" allowBlank="1" showInputMessage="1" showErrorMessage="1">
          <x14:formula1>
            <xm:f>Críterios!$R$1:$R$2</xm:f>
          </x14:formula1>
          <xm:sqref>I9:I25 J9:Z69 I27:I69</xm:sqref>
        </x14:dataValidation>
        <x14:dataValidation type="list" allowBlank="1" showInputMessage="1" showErrorMessage="1">
          <x14:formula1>
            <xm:f>Críterios!$G$3:$G$6</xm:f>
          </x14:formula1>
          <xm:sqref>AS9:AS69 AC9:AC69</xm:sqref>
        </x14:dataValidation>
        <x14:dataValidation type="list" allowBlank="1" showInputMessage="1" showErrorMessage="1">
          <x14:formula1>
            <xm:f>Críterios!$K$2:$K$6</xm:f>
          </x14:formula1>
          <xm:sqref>AT9:AT69</xm:sqref>
        </x14:dataValidation>
        <x14:dataValidation type="list" allowBlank="1" showInputMessage="1" showErrorMessage="1">
          <x14:formula1>
            <xm:f>Críterios!$M$2:$M$6</xm:f>
          </x14:formula1>
          <xm:sqref>F9:F69</xm:sqref>
        </x14:dataValidation>
        <x14:dataValidation type="list" allowBlank="1" showInputMessage="1" showErrorMessage="1">
          <x14:formula1>
            <xm:f>Críterios!$C$3:$C$8</xm:f>
          </x14:formula1>
          <xm:sqref>AR9:AR69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12"/>
  <sheetViews>
    <sheetView zoomScale="90" zoomScaleNormal="90" workbookViewId="0">
      <selection activeCell="I8" sqref="I8"/>
    </sheetView>
  </sheetViews>
  <sheetFormatPr baseColWidth="10" defaultColWidth="11.42578125" defaultRowHeight="15" x14ac:dyDescent="0.25"/>
  <cols>
    <col min="1" max="1" width="9.42578125" style="11" customWidth="1"/>
    <col min="2" max="2" width="14.7109375" style="11" customWidth="1"/>
    <col min="3" max="3" width="13.7109375" style="11" customWidth="1"/>
    <col min="4" max="4" width="21.140625" style="11" customWidth="1"/>
    <col min="5" max="5" width="19" style="11" customWidth="1"/>
    <col min="6" max="6" width="18.7109375" style="11" customWidth="1"/>
    <col min="7" max="7" width="4" style="11" customWidth="1"/>
    <col min="8" max="8" width="12" style="11" customWidth="1"/>
    <col min="9" max="9" width="11.42578125" style="11"/>
    <col min="10" max="10" width="4.7109375" style="11" customWidth="1"/>
    <col min="11" max="11" width="5.28515625" style="11" customWidth="1"/>
    <col min="12" max="12" width="5.85546875" style="11" customWidth="1"/>
    <col min="13" max="13" width="10.28515625" style="11" customWidth="1"/>
    <col min="14" max="14" width="12.42578125" style="11" customWidth="1"/>
    <col min="15" max="15" width="35.28515625" style="11" customWidth="1"/>
    <col min="16" max="18" width="18.85546875" style="11" customWidth="1"/>
    <col min="19" max="16384" width="11.42578125" style="11"/>
  </cols>
  <sheetData>
    <row r="2" spans="2:18" x14ac:dyDescent="0.25">
      <c r="D2" s="553" t="s">
        <v>98</v>
      </c>
      <c r="E2" s="553"/>
      <c r="F2" s="553"/>
      <c r="G2" s="553"/>
      <c r="H2" s="553"/>
      <c r="O2" s="20" t="s">
        <v>127</v>
      </c>
    </row>
    <row r="3" spans="2:18" ht="15.75" thickBot="1" x14ac:dyDescent="0.3"/>
    <row r="4" spans="2:18" ht="50.1" customHeight="1" x14ac:dyDescent="0.25">
      <c r="C4" s="12" t="s">
        <v>92</v>
      </c>
      <c r="D4" s="51"/>
      <c r="E4" s="52"/>
      <c r="F4" s="53" t="s">
        <v>625</v>
      </c>
      <c r="H4" s="21" t="s">
        <v>91</v>
      </c>
      <c r="M4" s="554" t="s">
        <v>9</v>
      </c>
      <c r="N4" s="23" t="s">
        <v>105</v>
      </c>
      <c r="O4" s="24" t="s">
        <v>135</v>
      </c>
      <c r="P4" s="25" t="s">
        <v>106</v>
      </c>
      <c r="Q4" s="26" t="s">
        <v>107</v>
      </c>
      <c r="R4" s="27" t="s">
        <v>108</v>
      </c>
    </row>
    <row r="5" spans="2:18" ht="50.1" customHeight="1" x14ac:dyDescent="0.25">
      <c r="C5" s="12" t="s">
        <v>84</v>
      </c>
      <c r="D5" s="51" t="s">
        <v>16</v>
      </c>
      <c r="E5" s="52" t="s">
        <v>707</v>
      </c>
      <c r="F5" s="53" t="s">
        <v>699</v>
      </c>
      <c r="H5" s="13" t="s">
        <v>93</v>
      </c>
      <c r="M5" s="555"/>
      <c r="N5" s="28" t="s">
        <v>109</v>
      </c>
      <c r="O5" s="29" t="s">
        <v>136</v>
      </c>
      <c r="P5" s="30" t="s">
        <v>110</v>
      </c>
      <c r="Q5" s="31" t="s">
        <v>111</v>
      </c>
      <c r="R5" s="32" t="s">
        <v>112</v>
      </c>
    </row>
    <row r="6" spans="2:18" ht="50.1" customHeight="1" x14ac:dyDescent="0.25">
      <c r="B6" s="15" t="s">
        <v>9</v>
      </c>
      <c r="C6" s="16" t="s">
        <v>10</v>
      </c>
      <c r="D6" s="51" t="s">
        <v>700</v>
      </c>
      <c r="E6" s="52" t="s">
        <v>709</v>
      </c>
      <c r="F6" s="53" t="s">
        <v>710</v>
      </c>
      <c r="H6" s="14" t="s">
        <v>88</v>
      </c>
      <c r="M6" s="555"/>
      <c r="N6" s="28" t="s">
        <v>113</v>
      </c>
      <c r="O6" s="29" t="s">
        <v>137</v>
      </c>
      <c r="P6" s="30" t="s">
        <v>114</v>
      </c>
      <c r="Q6" s="31" t="s">
        <v>115</v>
      </c>
      <c r="R6" s="32" t="s">
        <v>116</v>
      </c>
    </row>
    <row r="7" spans="2:18" ht="50.1" customHeight="1" x14ac:dyDescent="0.25">
      <c r="C7" s="12" t="s">
        <v>85</v>
      </c>
      <c r="D7" s="54"/>
      <c r="E7" s="51" t="s">
        <v>624</v>
      </c>
      <c r="F7" s="52"/>
      <c r="H7" s="17" t="s">
        <v>94</v>
      </c>
      <c r="M7" s="555"/>
      <c r="N7" s="28" t="s">
        <v>117</v>
      </c>
      <c r="O7" s="29" t="s">
        <v>138</v>
      </c>
      <c r="P7" s="33" t="s">
        <v>118</v>
      </c>
      <c r="Q7" s="34" t="s">
        <v>119</v>
      </c>
      <c r="R7" s="35" t="s">
        <v>111</v>
      </c>
    </row>
    <row r="8" spans="2:18" ht="50.1" customHeight="1" thickBot="1" x14ac:dyDescent="0.3">
      <c r="C8" s="12" t="s">
        <v>95</v>
      </c>
      <c r="D8" s="54"/>
      <c r="E8" s="54"/>
      <c r="F8" s="51"/>
      <c r="H8" s="18"/>
      <c r="M8" s="556"/>
      <c r="N8" s="36" t="s">
        <v>120</v>
      </c>
      <c r="O8" s="37" t="s">
        <v>139</v>
      </c>
      <c r="P8" s="38" t="s">
        <v>121</v>
      </c>
      <c r="Q8" s="39" t="s">
        <v>118</v>
      </c>
      <c r="R8" s="40" t="s">
        <v>110</v>
      </c>
    </row>
    <row r="9" spans="2:18" ht="30.75" thickBot="1" x14ac:dyDescent="0.3">
      <c r="M9" s="557" t="s">
        <v>122</v>
      </c>
      <c r="N9" s="558"/>
      <c r="O9" s="558"/>
      <c r="P9" s="41" t="s">
        <v>123</v>
      </c>
      <c r="Q9" s="42" t="s">
        <v>124</v>
      </c>
      <c r="R9" s="43" t="s">
        <v>125</v>
      </c>
    </row>
    <row r="10" spans="2:18" ht="15.75" customHeight="1" thickBot="1" x14ac:dyDescent="0.3">
      <c r="D10" s="19" t="s">
        <v>88</v>
      </c>
      <c r="E10" s="19" t="s">
        <v>89</v>
      </c>
      <c r="F10" s="19" t="s">
        <v>90</v>
      </c>
      <c r="M10" s="559"/>
      <c r="N10" s="560"/>
      <c r="O10" s="560"/>
      <c r="P10" s="561" t="s">
        <v>126</v>
      </c>
      <c r="Q10" s="562"/>
      <c r="R10" s="563"/>
    </row>
    <row r="11" spans="2:18" x14ac:dyDescent="0.25">
      <c r="D11" s="19"/>
      <c r="E11" s="19"/>
      <c r="F11" s="19"/>
    </row>
    <row r="12" spans="2:18" x14ac:dyDescent="0.25">
      <c r="D12" s="553" t="s">
        <v>96</v>
      </c>
      <c r="E12" s="553"/>
      <c r="F12" s="553"/>
    </row>
  </sheetData>
  <mergeCells count="5">
    <mergeCell ref="D2:H2"/>
    <mergeCell ref="D12:F12"/>
    <mergeCell ref="M4:M8"/>
    <mergeCell ref="M9:O10"/>
    <mergeCell ref="P10:R10"/>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H19"/>
  <sheetViews>
    <sheetView zoomScale="90" zoomScaleNormal="90" workbookViewId="0">
      <selection activeCell="F8" sqref="F8"/>
    </sheetView>
  </sheetViews>
  <sheetFormatPr baseColWidth="10" defaultColWidth="11.42578125" defaultRowHeight="15" x14ac:dyDescent="0.25"/>
  <cols>
    <col min="1" max="1" width="9.42578125" style="11" customWidth="1"/>
    <col min="2" max="2" width="14.7109375" style="11" customWidth="1"/>
    <col min="3" max="3" width="13.7109375" style="11" customWidth="1"/>
    <col min="4" max="4" width="21.140625" style="11" customWidth="1"/>
    <col min="5" max="5" width="19" style="11" customWidth="1"/>
    <col min="6" max="6" width="18.7109375" style="11" customWidth="1"/>
    <col min="7" max="7" width="4" style="11" customWidth="1"/>
    <col min="8" max="8" width="12" style="11" customWidth="1"/>
    <col min="9" max="16384" width="11.42578125" style="11"/>
  </cols>
  <sheetData>
    <row r="2" spans="2:8" x14ac:dyDescent="0.25">
      <c r="D2" s="553" t="s">
        <v>97</v>
      </c>
      <c r="E2" s="553"/>
      <c r="F2" s="553"/>
      <c r="G2" s="553"/>
      <c r="H2" s="553"/>
    </row>
    <row r="4" spans="2:8" ht="50.1" customHeight="1" x14ac:dyDescent="0.25">
      <c r="C4" s="12" t="s">
        <v>92</v>
      </c>
      <c r="D4" s="51"/>
      <c r="E4" s="52"/>
      <c r="F4" s="53"/>
      <c r="H4" s="21" t="s">
        <v>91</v>
      </c>
    </row>
    <row r="5" spans="2:8" ht="50.1" customHeight="1" x14ac:dyDescent="0.25">
      <c r="C5" s="12" t="s">
        <v>84</v>
      </c>
      <c r="D5" s="51"/>
      <c r="E5" s="52" t="s">
        <v>712</v>
      </c>
      <c r="F5" s="53"/>
      <c r="H5" s="13" t="s">
        <v>93</v>
      </c>
    </row>
    <row r="6" spans="2:8" ht="50.1" customHeight="1" x14ac:dyDescent="0.25">
      <c r="B6" s="15" t="s">
        <v>9</v>
      </c>
      <c r="C6" s="16" t="s">
        <v>10</v>
      </c>
      <c r="D6" s="51" t="s">
        <v>626</v>
      </c>
      <c r="E6" s="52"/>
      <c r="F6" s="53"/>
      <c r="H6" s="14" t="s">
        <v>88</v>
      </c>
    </row>
    <row r="7" spans="2:8" ht="50.1" customHeight="1" x14ac:dyDescent="0.25">
      <c r="C7" s="12" t="s">
        <v>85</v>
      </c>
      <c r="D7" s="54" t="s">
        <v>409</v>
      </c>
      <c r="E7" s="51" t="s">
        <v>715</v>
      </c>
      <c r="F7" s="52" t="s">
        <v>714</v>
      </c>
      <c r="H7" s="17" t="s">
        <v>94</v>
      </c>
    </row>
    <row r="8" spans="2:8" ht="50.1" customHeight="1" x14ac:dyDescent="0.25">
      <c r="C8" s="12" t="s">
        <v>408</v>
      </c>
      <c r="D8" s="54"/>
      <c r="E8" s="54" t="s">
        <v>713</v>
      </c>
      <c r="F8" s="51" t="s">
        <v>716</v>
      </c>
      <c r="H8" s="18"/>
    </row>
    <row r="10" spans="2:8" x14ac:dyDescent="0.25">
      <c r="D10" s="19" t="s">
        <v>88</v>
      </c>
      <c r="E10" s="19" t="s">
        <v>89</v>
      </c>
      <c r="F10" s="19" t="s">
        <v>90</v>
      </c>
    </row>
    <row r="11" spans="2:8" x14ac:dyDescent="0.25">
      <c r="D11" s="19"/>
      <c r="E11" s="19"/>
      <c r="F11" s="19"/>
    </row>
    <row r="12" spans="2:8" x14ac:dyDescent="0.25">
      <c r="D12" s="553" t="s">
        <v>96</v>
      </c>
      <c r="E12" s="553"/>
      <c r="F12" s="553"/>
    </row>
    <row r="15" spans="2:8" x14ac:dyDescent="0.25">
      <c r="B15" s="57" t="s">
        <v>96</v>
      </c>
      <c r="C15" s="56"/>
      <c r="D15" s="56"/>
    </row>
    <row r="16" spans="2:8" x14ac:dyDescent="0.25">
      <c r="B16" s="58" t="s">
        <v>88</v>
      </c>
    </row>
    <row r="17" spans="2:2" x14ac:dyDescent="0.25">
      <c r="B17" s="58" t="s">
        <v>89</v>
      </c>
    </row>
    <row r="18" spans="2:2" x14ac:dyDescent="0.25">
      <c r="B18" s="58" t="s">
        <v>90</v>
      </c>
    </row>
    <row r="19" spans="2:2" x14ac:dyDescent="0.25">
      <c r="B19" s="59"/>
    </row>
  </sheetData>
  <mergeCells count="2">
    <mergeCell ref="D12:F12"/>
    <mergeCell ref="D2:H2"/>
  </mergeCell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C70"/>
  <sheetViews>
    <sheetView topLeftCell="C1" zoomScale="86" zoomScaleNormal="86" workbookViewId="0">
      <selection activeCell="H3" sqref="H3"/>
    </sheetView>
  </sheetViews>
  <sheetFormatPr baseColWidth="10" defaultColWidth="11.42578125" defaultRowHeight="14.25" x14ac:dyDescent="0.25"/>
  <cols>
    <col min="1" max="1" width="1.7109375" style="103" customWidth="1"/>
    <col min="2" max="2" width="24" style="103" customWidth="1"/>
    <col min="3" max="3" width="23" style="103" customWidth="1"/>
    <col min="4" max="4" width="59.28515625" style="103" customWidth="1"/>
    <col min="5" max="5" width="16.140625" style="103" customWidth="1"/>
    <col min="6" max="6" width="17.42578125" style="103" customWidth="1"/>
    <col min="7" max="7" width="17.85546875" style="103" customWidth="1"/>
    <col min="8" max="8" width="48.85546875" style="103" customWidth="1"/>
    <col min="9" max="9" width="22.85546875" style="103" customWidth="1"/>
    <col min="10" max="10" width="16.140625" style="103" customWidth="1"/>
    <col min="11" max="11" width="19.5703125" style="103" bestFit="1" customWidth="1"/>
    <col min="12" max="12" width="16.140625" style="103" customWidth="1"/>
    <col min="13" max="13" width="19.85546875" style="103" bestFit="1" customWidth="1"/>
    <col min="14" max="14" width="16.140625" style="103" customWidth="1"/>
    <col min="15" max="15" width="17.7109375" style="103" bestFit="1" customWidth="1"/>
    <col min="16" max="16" width="16.140625" style="103" customWidth="1"/>
    <col min="17" max="17" width="72" style="103" customWidth="1"/>
    <col min="18" max="18" width="29.7109375" style="103" bestFit="1" customWidth="1"/>
    <col min="19" max="29" width="16.140625" style="103" customWidth="1"/>
    <col min="30" max="16384" width="11.42578125" style="103"/>
  </cols>
  <sheetData>
    <row r="1" spans="2:29" ht="21.75" customHeight="1" x14ac:dyDescent="0.25">
      <c r="C1" s="569" t="s">
        <v>9</v>
      </c>
      <c r="D1" s="570"/>
      <c r="E1" s="571"/>
      <c r="G1" s="565" t="s">
        <v>96</v>
      </c>
      <c r="H1" s="565"/>
      <c r="I1" s="565"/>
      <c r="K1" s="122" t="s">
        <v>223</v>
      </c>
      <c r="M1" s="122" t="s">
        <v>224</v>
      </c>
      <c r="O1" s="122" t="s">
        <v>225</v>
      </c>
      <c r="Q1" s="124" t="s">
        <v>61</v>
      </c>
      <c r="R1" s="107">
        <v>1</v>
      </c>
    </row>
    <row r="2" spans="2:29" ht="18.75" customHeight="1" x14ac:dyDescent="0.25">
      <c r="C2" s="105" t="s">
        <v>206</v>
      </c>
      <c r="D2" s="105" t="s">
        <v>1</v>
      </c>
      <c r="E2" s="105" t="s">
        <v>227</v>
      </c>
      <c r="F2" s="104"/>
      <c r="G2" s="105" t="s">
        <v>206</v>
      </c>
      <c r="H2" s="105" t="s">
        <v>1</v>
      </c>
      <c r="I2" s="105" t="s">
        <v>227</v>
      </c>
      <c r="J2" s="104"/>
      <c r="K2" s="118" t="s">
        <v>83</v>
      </c>
      <c r="L2" s="104"/>
      <c r="M2" s="123" t="s">
        <v>57</v>
      </c>
      <c r="N2" s="104"/>
      <c r="O2" s="107" t="s">
        <v>7</v>
      </c>
      <c r="P2" s="104"/>
      <c r="Q2" s="124" t="s">
        <v>62</v>
      </c>
      <c r="R2" s="107">
        <v>0</v>
      </c>
      <c r="S2" s="104"/>
      <c r="T2" s="104"/>
      <c r="U2" s="104"/>
      <c r="V2" s="104"/>
      <c r="W2" s="104"/>
      <c r="X2" s="104"/>
      <c r="Y2" s="104"/>
      <c r="Z2" s="104"/>
      <c r="AA2" s="104"/>
      <c r="AB2" s="104"/>
      <c r="AC2" s="104"/>
    </row>
    <row r="3" spans="2:29" ht="41.25" customHeight="1" x14ac:dyDescent="0.25">
      <c r="C3" s="108" t="s">
        <v>86</v>
      </c>
      <c r="D3" s="106" t="s">
        <v>207</v>
      </c>
      <c r="E3" s="107">
        <v>1</v>
      </c>
      <c r="G3" s="108" t="s">
        <v>88</v>
      </c>
      <c r="H3" s="106" t="s">
        <v>212</v>
      </c>
      <c r="I3" s="107">
        <v>5</v>
      </c>
      <c r="K3" s="119" t="s">
        <v>79</v>
      </c>
      <c r="M3" s="123" t="s">
        <v>58</v>
      </c>
      <c r="O3" s="107" t="s">
        <v>48</v>
      </c>
      <c r="Q3" s="124" t="s">
        <v>63</v>
      </c>
      <c r="R3" s="124" t="s">
        <v>67</v>
      </c>
      <c r="S3" s="124" t="s">
        <v>74</v>
      </c>
    </row>
    <row r="4" spans="2:29" ht="34.5" customHeight="1" x14ac:dyDescent="0.25">
      <c r="C4" s="108" t="s">
        <v>85</v>
      </c>
      <c r="D4" s="106" t="s">
        <v>208</v>
      </c>
      <c r="E4" s="107">
        <v>2</v>
      </c>
      <c r="G4" s="108" t="s">
        <v>89</v>
      </c>
      <c r="H4" s="106" t="s">
        <v>213</v>
      </c>
      <c r="I4" s="107">
        <v>10</v>
      </c>
      <c r="K4" s="120" t="s">
        <v>80</v>
      </c>
      <c r="M4" s="123" t="s">
        <v>59</v>
      </c>
      <c r="O4" s="107" t="s">
        <v>6</v>
      </c>
      <c r="Q4" s="124" t="s">
        <v>64</v>
      </c>
      <c r="R4" s="124" t="s">
        <v>226</v>
      </c>
      <c r="S4" s="124" t="s">
        <v>75</v>
      </c>
    </row>
    <row r="5" spans="2:29" ht="42" customHeight="1" x14ac:dyDescent="0.25">
      <c r="C5" s="108" t="s">
        <v>10</v>
      </c>
      <c r="D5" s="106" t="s">
        <v>209</v>
      </c>
      <c r="E5" s="107">
        <v>3</v>
      </c>
      <c r="G5" s="108" t="s">
        <v>90</v>
      </c>
      <c r="H5" s="106" t="s">
        <v>214</v>
      </c>
      <c r="I5" s="107">
        <v>20</v>
      </c>
      <c r="K5" s="121" t="s">
        <v>81</v>
      </c>
      <c r="M5" s="123" t="s">
        <v>60</v>
      </c>
      <c r="O5" s="107"/>
      <c r="Q5" s="124" t="s">
        <v>65</v>
      </c>
      <c r="R5" s="124" t="s">
        <v>69</v>
      </c>
      <c r="S5" s="124" t="s">
        <v>76</v>
      </c>
    </row>
    <row r="6" spans="2:29" ht="28.5" x14ac:dyDescent="0.25">
      <c r="C6" s="108" t="s">
        <v>84</v>
      </c>
      <c r="D6" s="106" t="s">
        <v>210</v>
      </c>
      <c r="E6" s="107">
        <v>4</v>
      </c>
      <c r="G6" s="107"/>
      <c r="H6" s="107"/>
      <c r="I6" s="107"/>
      <c r="K6" s="107"/>
      <c r="M6" s="123"/>
      <c r="Q6" s="124" t="s">
        <v>66</v>
      </c>
      <c r="R6" s="124" t="s">
        <v>70</v>
      </c>
      <c r="S6" s="124" t="s">
        <v>77</v>
      </c>
    </row>
    <row r="7" spans="2:29" ht="42.75" x14ac:dyDescent="0.25">
      <c r="C7" s="108" t="s">
        <v>87</v>
      </c>
      <c r="D7" s="106" t="s">
        <v>211</v>
      </c>
      <c r="E7" s="107">
        <v>5</v>
      </c>
      <c r="R7" s="124" t="s">
        <v>71</v>
      </c>
      <c r="S7" s="124" t="s">
        <v>78</v>
      </c>
    </row>
    <row r="8" spans="2:29" x14ac:dyDescent="0.25">
      <c r="C8" s="107"/>
      <c r="D8" s="107"/>
      <c r="E8" s="107"/>
      <c r="R8" s="124" t="s">
        <v>72</v>
      </c>
    </row>
    <row r="9" spans="2:29" x14ac:dyDescent="0.25">
      <c r="R9" s="125"/>
    </row>
    <row r="10" spans="2:29" x14ac:dyDescent="0.25">
      <c r="R10" s="126"/>
    </row>
    <row r="11" spans="2:29" x14ac:dyDescent="0.25">
      <c r="R11" s="125"/>
    </row>
    <row r="12" spans="2:29" ht="33.75" customHeight="1" x14ac:dyDescent="0.25">
      <c r="B12" s="566" t="s">
        <v>410</v>
      </c>
      <c r="C12" s="567"/>
      <c r="D12" s="567"/>
      <c r="E12" s="567"/>
      <c r="F12" s="567"/>
      <c r="G12" s="567"/>
      <c r="H12" s="567"/>
      <c r="I12" s="568"/>
      <c r="K12" s="573" t="s">
        <v>442</v>
      </c>
      <c r="L12" s="574"/>
      <c r="M12" s="574"/>
      <c r="N12" s="574"/>
      <c r="O12" s="574"/>
      <c r="P12" s="574"/>
      <c r="Q12" s="574"/>
      <c r="R12" s="574"/>
      <c r="S12" s="574"/>
      <c r="T12" s="574"/>
    </row>
    <row r="13" spans="2:29" ht="25.5" x14ac:dyDescent="0.25">
      <c r="B13" s="204" t="s">
        <v>418</v>
      </c>
      <c r="C13" s="206" t="s">
        <v>411</v>
      </c>
      <c r="D13" s="206" t="s">
        <v>412</v>
      </c>
      <c r="E13" s="206" t="s">
        <v>413</v>
      </c>
      <c r="F13" s="206" t="s">
        <v>414</v>
      </c>
      <c r="G13" s="206" t="s">
        <v>415</v>
      </c>
      <c r="H13" s="206" t="s">
        <v>416</v>
      </c>
      <c r="I13" s="206" t="s">
        <v>417</v>
      </c>
      <c r="R13" s="125"/>
    </row>
    <row r="14" spans="2:29" ht="34.5" customHeight="1" x14ac:dyDescent="0.25">
      <c r="B14" s="572" t="s">
        <v>431</v>
      </c>
      <c r="C14" s="564" t="s">
        <v>419</v>
      </c>
      <c r="D14" s="106" t="s">
        <v>401</v>
      </c>
      <c r="E14" s="107" t="s">
        <v>432</v>
      </c>
      <c r="F14" s="107" t="s">
        <v>432</v>
      </c>
      <c r="G14" s="107" t="s">
        <v>432</v>
      </c>
      <c r="H14" s="107" t="s">
        <v>432</v>
      </c>
      <c r="I14" s="107" t="s">
        <v>432</v>
      </c>
      <c r="R14" s="125"/>
    </row>
    <row r="15" spans="2:29" ht="47.25" customHeight="1" x14ac:dyDescent="0.25">
      <c r="B15" s="577"/>
      <c r="C15" s="564"/>
      <c r="D15" s="106" t="s">
        <v>398</v>
      </c>
      <c r="E15" s="107" t="s">
        <v>432</v>
      </c>
      <c r="F15" s="107" t="s">
        <v>432</v>
      </c>
      <c r="G15" s="107" t="s">
        <v>432</v>
      </c>
      <c r="H15" s="107" t="s">
        <v>432</v>
      </c>
      <c r="I15" s="107" t="s">
        <v>432</v>
      </c>
      <c r="R15" s="125"/>
    </row>
    <row r="16" spans="2:29" ht="38.25" customHeight="1" x14ac:dyDescent="0.25">
      <c r="B16" s="577"/>
      <c r="C16" s="564"/>
      <c r="D16" s="106" t="s">
        <v>399</v>
      </c>
      <c r="E16" s="107" t="s">
        <v>432</v>
      </c>
      <c r="F16" s="107" t="s">
        <v>432</v>
      </c>
      <c r="G16" s="107" t="s">
        <v>432</v>
      </c>
      <c r="H16" s="107" t="s">
        <v>432</v>
      </c>
      <c r="I16" s="107" t="s">
        <v>432</v>
      </c>
      <c r="R16" s="125"/>
    </row>
    <row r="17" spans="2:18" ht="34.5" customHeight="1" x14ac:dyDescent="0.25">
      <c r="B17" s="577"/>
      <c r="C17" s="564" t="s">
        <v>420</v>
      </c>
      <c r="D17" s="106" t="s">
        <v>201</v>
      </c>
      <c r="E17" s="107" t="s">
        <v>432</v>
      </c>
      <c r="F17" s="107" t="s">
        <v>432</v>
      </c>
      <c r="G17" s="107" t="s">
        <v>432</v>
      </c>
      <c r="H17" s="107" t="s">
        <v>432</v>
      </c>
      <c r="I17" s="107" t="s">
        <v>432</v>
      </c>
      <c r="R17" s="125"/>
    </row>
    <row r="18" spans="2:18" ht="50.25" customHeight="1" x14ac:dyDescent="0.25">
      <c r="B18" s="577"/>
      <c r="C18" s="564"/>
      <c r="D18" s="106" t="s">
        <v>151</v>
      </c>
      <c r="E18" s="107" t="s">
        <v>432</v>
      </c>
      <c r="F18" s="107" t="s">
        <v>432</v>
      </c>
      <c r="G18" s="107" t="s">
        <v>432</v>
      </c>
      <c r="H18" s="107" t="s">
        <v>432</v>
      </c>
      <c r="I18" s="107" t="s">
        <v>432</v>
      </c>
    </row>
    <row r="19" spans="2:18" ht="35.25" customHeight="1" x14ac:dyDescent="0.25">
      <c r="B19" s="577"/>
      <c r="C19" s="564"/>
      <c r="D19" s="106" t="s">
        <v>421</v>
      </c>
      <c r="E19" s="107" t="s">
        <v>432</v>
      </c>
      <c r="F19" s="107" t="s">
        <v>432</v>
      </c>
      <c r="G19" s="107" t="s">
        <v>432</v>
      </c>
      <c r="H19" s="107" t="s">
        <v>432</v>
      </c>
      <c r="I19" s="107" t="s">
        <v>432</v>
      </c>
    </row>
    <row r="20" spans="2:18" ht="39.75" customHeight="1" x14ac:dyDescent="0.25">
      <c r="B20" s="577"/>
      <c r="C20" s="564"/>
      <c r="D20" s="106" t="s">
        <v>162</v>
      </c>
      <c r="E20" s="107" t="s">
        <v>432</v>
      </c>
      <c r="F20" s="107" t="s">
        <v>432</v>
      </c>
      <c r="G20" s="107" t="s">
        <v>432</v>
      </c>
      <c r="H20" s="107" t="s">
        <v>432</v>
      </c>
      <c r="I20" s="107" t="s">
        <v>432</v>
      </c>
    </row>
    <row r="21" spans="2:18" ht="45" customHeight="1" x14ac:dyDescent="0.25">
      <c r="B21" s="577"/>
      <c r="C21" s="564" t="s">
        <v>422</v>
      </c>
      <c r="D21" s="106" t="s">
        <v>230</v>
      </c>
      <c r="E21" s="107" t="s">
        <v>432</v>
      </c>
      <c r="F21" s="107" t="s">
        <v>432</v>
      </c>
      <c r="G21" s="107" t="s">
        <v>432</v>
      </c>
      <c r="H21" s="107" t="s">
        <v>432</v>
      </c>
      <c r="I21" s="107" t="s">
        <v>432</v>
      </c>
    </row>
    <row r="22" spans="2:18" ht="74.25" customHeight="1" x14ac:dyDescent="0.25">
      <c r="B22" s="577"/>
      <c r="C22" s="564"/>
      <c r="D22" s="106" t="s">
        <v>234</v>
      </c>
      <c r="E22" s="107" t="s">
        <v>432</v>
      </c>
      <c r="F22" s="107" t="s">
        <v>432</v>
      </c>
      <c r="G22" s="107" t="s">
        <v>432</v>
      </c>
      <c r="H22" s="107" t="s">
        <v>432</v>
      </c>
      <c r="I22" s="107" t="s">
        <v>432</v>
      </c>
    </row>
    <row r="23" spans="2:18" ht="51" customHeight="1" x14ac:dyDescent="0.25">
      <c r="B23" s="577"/>
      <c r="C23" s="564"/>
      <c r="D23" s="106" t="s">
        <v>130</v>
      </c>
      <c r="E23" s="107" t="s">
        <v>432</v>
      </c>
      <c r="F23" s="107" t="s">
        <v>432</v>
      </c>
      <c r="G23" s="107" t="s">
        <v>432</v>
      </c>
      <c r="H23" s="107" t="s">
        <v>432</v>
      </c>
      <c r="I23" s="107" t="s">
        <v>432</v>
      </c>
    </row>
    <row r="24" spans="2:18" ht="21" customHeight="1" x14ac:dyDescent="0.25">
      <c r="B24" s="577"/>
      <c r="C24" s="564" t="s">
        <v>423</v>
      </c>
      <c r="D24" s="106" t="s">
        <v>424</v>
      </c>
      <c r="E24" s="107" t="s">
        <v>432</v>
      </c>
      <c r="F24" s="107" t="s">
        <v>432</v>
      </c>
      <c r="G24" s="107" t="s">
        <v>432</v>
      </c>
      <c r="H24" s="107" t="s">
        <v>432</v>
      </c>
      <c r="I24" s="107" t="s">
        <v>432</v>
      </c>
    </row>
    <row r="25" spans="2:18" ht="24" customHeight="1" x14ac:dyDescent="0.25">
      <c r="B25" s="577"/>
      <c r="C25" s="564"/>
      <c r="D25" s="106" t="s">
        <v>165</v>
      </c>
      <c r="E25" s="107" t="s">
        <v>432</v>
      </c>
      <c r="F25" s="107" t="s">
        <v>432</v>
      </c>
      <c r="G25" s="107" t="s">
        <v>432</v>
      </c>
      <c r="H25" s="107" t="s">
        <v>432</v>
      </c>
      <c r="I25" s="107" t="s">
        <v>432</v>
      </c>
    </row>
    <row r="26" spans="2:18" ht="36.75" customHeight="1" x14ac:dyDescent="0.25">
      <c r="B26" s="577"/>
      <c r="C26" s="564"/>
      <c r="D26" s="106" t="s">
        <v>166</v>
      </c>
      <c r="E26" s="107" t="s">
        <v>432</v>
      </c>
      <c r="F26" s="107" t="s">
        <v>432</v>
      </c>
      <c r="G26" s="107" t="s">
        <v>432</v>
      </c>
      <c r="H26" s="107" t="s">
        <v>432</v>
      </c>
      <c r="I26" s="107" t="s">
        <v>432</v>
      </c>
    </row>
    <row r="27" spans="2:18" ht="34.5" customHeight="1" x14ac:dyDescent="0.25">
      <c r="B27" s="577"/>
      <c r="C27" s="564"/>
      <c r="D27" s="106" t="s">
        <v>168</v>
      </c>
      <c r="E27" s="107" t="s">
        <v>432</v>
      </c>
      <c r="F27" s="107" t="s">
        <v>432</v>
      </c>
      <c r="G27" s="107" t="s">
        <v>432</v>
      </c>
      <c r="H27" s="107" t="s">
        <v>432</v>
      </c>
      <c r="I27" s="107" t="s">
        <v>432</v>
      </c>
    </row>
    <row r="28" spans="2:18" ht="33.75" customHeight="1" x14ac:dyDescent="0.25">
      <c r="B28" s="577"/>
      <c r="C28" s="564"/>
      <c r="D28" s="106" t="s">
        <v>169</v>
      </c>
      <c r="E28" s="107" t="s">
        <v>432</v>
      </c>
      <c r="F28" s="107" t="s">
        <v>432</v>
      </c>
      <c r="G28" s="107" t="s">
        <v>432</v>
      </c>
      <c r="H28" s="107" t="s">
        <v>432</v>
      </c>
      <c r="I28" s="107" t="s">
        <v>432</v>
      </c>
    </row>
    <row r="29" spans="2:18" ht="29.25" customHeight="1" x14ac:dyDescent="0.25">
      <c r="B29" s="577"/>
      <c r="C29" s="564"/>
      <c r="D29" s="106" t="s">
        <v>170</v>
      </c>
      <c r="E29" s="107" t="s">
        <v>432</v>
      </c>
      <c r="F29" s="107" t="s">
        <v>432</v>
      </c>
      <c r="G29" s="107" t="s">
        <v>432</v>
      </c>
      <c r="H29" s="107" t="s">
        <v>432</v>
      </c>
      <c r="I29" s="107" t="s">
        <v>432</v>
      </c>
    </row>
    <row r="30" spans="2:18" ht="27.75" customHeight="1" x14ac:dyDescent="0.25">
      <c r="B30" s="577"/>
      <c r="C30" s="564" t="s">
        <v>425</v>
      </c>
      <c r="D30" s="106" t="s">
        <v>173</v>
      </c>
      <c r="E30" s="107" t="s">
        <v>432</v>
      </c>
      <c r="F30" s="107" t="s">
        <v>432</v>
      </c>
      <c r="G30" s="107" t="s">
        <v>432</v>
      </c>
      <c r="H30" s="107" t="s">
        <v>432</v>
      </c>
      <c r="I30" s="107" t="s">
        <v>432</v>
      </c>
    </row>
    <row r="31" spans="2:18" ht="34.5" customHeight="1" x14ac:dyDescent="0.25">
      <c r="B31" s="577"/>
      <c r="C31" s="564"/>
      <c r="D31" s="106" t="s">
        <v>174</v>
      </c>
      <c r="E31" s="107" t="s">
        <v>432</v>
      </c>
      <c r="F31" s="107" t="s">
        <v>432</v>
      </c>
      <c r="G31" s="107" t="s">
        <v>432</v>
      </c>
      <c r="H31" s="107" t="s">
        <v>432</v>
      </c>
      <c r="I31" s="107" t="s">
        <v>432</v>
      </c>
    </row>
    <row r="32" spans="2:18" ht="30" customHeight="1" x14ac:dyDescent="0.25">
      <c r="B32" s="577"/>
      <c r="C32" s="564"/>
      <c r="D32" s="106" t="s">
        <v>175</v>
      </c>
      <c r="E32" s="107" t="s">
        <v>432</v>
      </c>
      <c r="F32" s="107" t="s">
        <v>432</v>
      </c>
      <c r="G32" s="107" t="s">
        <v>432</v>
      </c>
      <c r="H32" s="107" t="s">
        <v>432</v>
      </c>
      <c r="I32" s="107" t="s">
        <v>432</v>
      </c>
    </row>
    <row r="33" spans="2:14" ht="24" customHeight="1" x14ac:dyDescent="0.25">
      <c r="B33" s="577"/>
      <c r="C33" s="564"/>
      <c r="D33" s="106" t="s">
        <v>167</v>
      </c>
      <c r="E33" s="107" t="s">
        <v>432</v>
      </c>
      <c r="F33" s="107" t="s">
        <v>432</v>
      </c>
      <c r="G33" s="107" t="s">
        <v>432</v>
      </c>
      <c r="H33" s="107" t="s">
        <v>432</v>
      </c>
      <c r="I33" s="107" t="s">
        <v>432</v>
      </c>
    </row>
    <row r="34" spans="2:14" ht="45" customHeight="1" x14ac:dyDescent="0.25">
      <c r="B34" s="577"/>
      <c r="C34" s="564"/>
      <c r="D34" s="106" t="s">
        <v>250</v>
      </c>
      <c r="E34" s="107" t="s">
        <v>432</v>
      </c>
      <c r="F34" s="107" t="s">
        <v>432</v>
      </c>
      <c r="G34" s="107" t="s">
        <v>432</v>
      </c>
      <c r="H34" s="107" t="s">
        <v>432</v>
      </c>
      <c r="I34" s="107" t="s">
        <v>432</v>
      </c>
    </row>
    <row r="35" spans="2:14" ht="34.5" customHeight="1" x14ac:dyDescent="0.25">
      <c r="B35" s="577"/>
      <c r="C35" s="564" t="s">
        <v>426</v>
      </c>
      <c r="D35" s="106" t="s">
        <v>169</v>
      </c>
      <c r="E35" s="107" t="s">
        <v>432</v>
      </c>
      <c r="F35" s="107" t="s">
        <v>432</v>
      </c>
      <c r="G35" s="107" t="s">
        <v>432</v>
      </c>
      <c r="H35" s="107" t="s">
        <v>432</v>
      </c>
      <c r="I35" s="107" t="s">
        <v>432</v>
      </c>
      <c r="K35" s="575" t="s">
        <v>443</v>
      </c>
      <c r="L35" s="575"/>
      <c r="M35" s="575"/>
      <c r="N35" s="575"/>
    </row>
    <row r="36" spans="2:14" ht="28.5" customHeight="1" x14ac:dyDescent="0.25">
      <c r="B36" s="577"/>
      <c r="C36" s="564"/>
      <c r="D36" s="106" t="s">
        <v>221</v>
      </c>
      <c r="E36" s="107" t="s">
        <v>432</v>
      </c>
      <c r="F36" s="107" t="s">
        <v>432</v>
      </c>
      <c r="G36" s="107" t="s">
        <v>432</v>
      </c>
      <c r="H36" s="107" t="s">
        <v>432</v>
      </c>
      <c r="I36" s="107" t="s">
        <v>432</v>
      </c>
    </row>
    <row r="37" spans="2:14" ht="37.5" customHeight="1" x14ac:dyDescent="0.25">
      <c r="B37" s="577"/>
      <c r="C37" s="564" t="s">
        <v>427</v>
      </c>
      <c r="D37" s="106" t="s">
        <v>276</v>
      </c>
      <c r="E37" s="107" t="s">
        <v>432</v>
      </c>
      <c r="F37" s="107" t="s">
        <v>432</v>
      </c>
      <c r="G37" s="107" t="s">
        <v>432</v>
      </c>
      <c r="H37" s="107" t="s">
        <v>432</v>
      </c>
      <c r="I37" s="107" t="s">
        <v>432</v>
      </c>
    </row>
    <row r="38" spans="2:14" ht="33" customHeight="1" x14ac:dyDescent="0.25">
      <c r="B38" s="577"/>
      <c r="C38" s="564"/>
      <c r="D38" s="106" t="s">
        <v>428</v>
      </c>
      <c r="E38" s="107" t="s">
        <v>432</v>
      </c>
      <c r="F38" s="107" t="s">
        <v>432</v>
      </c>
      <c r="G38" s="107" t="s">
        <v>432</v>
      </c>
      <c r="H38" s="107" t="s">
        <v>432</v>
      </c>
      <c r="I38" s="107" t="s">
        <v>432</v>
      </c>
    </row>
    <row r="39" spans="2:14" ht="35.25" customHeight="1" x14ac:dyDescent="0.25">
      <c r="B39" s="577"/>
      <c r="C39" s="576" t="s">
        <v>429</v>
      </c>
      <c r="D39" s="106" t="s">
        <v>287</v>
      </c>
      <c r="E39" s="107" t="s">
        <v>432</v>
      </c>
      <c r="F39" s="107" t="s">
        <v>432</v>
      </c>
      <c r="G39" s="107" t="s">
        <v>432</v>
      </c>
      <c r="H39" s="107" t="s">
        <v>432</v>
      </c>
      <c r="I39" s="107" t="s">
        <v>432</v>
      </c>
    </row>
    <row r="40" spans="2:14" ht="36" customHeight="1" x14ac:dyDescent="0.25">
      <c r="B40" s="577"/>
      <c r="C40" s="576"/>
      <c r="D40" s="106" t="s">
        <v>290</v>
      </c>
      <c r="E40" s="107" t="s">
        <v>432</v>
      </c>
      <c r="F40" s="107" t="s">
        <v>432</v>
      </c>
      <c r="G40" s="107" t="s">
        <v>432</v>
      </c>
      <c r="H40" s="107" t="s">
        <v>432</v>
      </c>
      <c r="I40" s="107" t="s">
        <v>432</v>
      </c>
    </row>
    <row r="41" spans="2:14" ht="36" customHeight="1" x14ac:dyDescent="0.25">
      <c r="B41" s="577"/>
      <c r="C41" s="576"/>
      <c r="D41" s="106" t="s">
        <v>293</v>
      </c>
      <c r="E41" s="107" t="s">
        <v>432</v>
      </c>
      <c r="F41" s="107" t="s">
        <v>432</v>
      </c>
      <c r="G41" s="107" t="s">
        <v>432</v>
      </c>
      <c r="H41" s="107" t="s">
        <v>432</v>
      </c>
      <c r="I41" s="107" t="s">
        <v>432</v>
      </c>
    </row>
    <row r="42" spans="2:14" ht="47.25" customHeight="1" x14ac:dyDescent="0.25">
      <c r="B42" s="577"/>
      <c r="C42" s="106" t="s">
        <v>430</v>
      </c>
      <c r="D42" s="106" t="s">
        <v>323</v>
      </c>
      <c r="E42" s="107" t="s">
        <v>432</v>
      </c>
      <c r="F42" s="107" t="s">
        <v>432</v>
      </c>
      <c r="G42" s="107" t="s">
        <v>432</v>
      </c>
      <c r="H42" s="107" t="s">
        <v>432</v>
      </c>
      <c r="I42" s="107" t="s">
        <v>432</v>
      </c>
    </row>
    <row r="43" spans="2:14" ht="42.75" customHeight="1" x14ac:dyDescent="0.25">
      <c r="B43" s="572" t="s">
        <v>433</v>
      </c>
      <c r="C43" s="576" t="s">
        <v>434</v>
      </c>
      <c r="D43" s="106" t="s">
        <v>328</v>
      </c>
      <c r="E43" s="107" t="s">
        <v>432</v>
      </c>
      <c r="F43" s="107" t="s">
        <v>432</v>
      </c>
      <c r="G43" s="107" t="s">
        <v>432</v>
      </c>
      <c r="H43" s="107" t="s">
        <v>432</v>
      </c>
      <c r="I43" s="107" t="s">
        <v>432</v>
      </c>
    </row>
    <row r="44" spans="2:14" ht="30" customHeight="1" x14ac:dyDescent="0.25">
      <c r="B44" s="572"/>
      <c r="C44" s="576"/>
      <c r="D44" s="106" t="s">
        <v>327</v>
      </c>
      <c r="E44" s="107" t="s">
        <v>432</v>
      </c>
      <c r="F44" s="107" t="s">
        <v>432</v>
      </c>
      <c r="G44" s="107" t="s">
        <v>432</v>
      </c>
      <c r="H44" s="107" t="s">
        <v>432</v>
      </c>
      <c r="I44" s="107" t="s">
        <v>432</v>
      </c>
    </row>
    <row r="45" spans="2:14" ht="33.75" customHeight="1" x14ac:dyDescent="0.25">
      <c r="B45" s="572"/>
      <c r="C45" s="564" t="s">
        <v>435</v>
      </c>
      <c r="D45" s="106" t="s">
        <v>182</v>
      </c>
      <c r="E45" s="107" t="s">
        <v>432</v>
      </c>
      <c r="F45" s="107" t="s">
        <v>432</v>
      </c>
      <c r="G45" s="107" t="s">
        <v>432</v>
      </c>
      <c r="H45" s="107" t="s">
        <v>432</v>
      </c>
      <c r="I45" s="107" t="s">
        <v>432</v>
      </c>
    </row>
    <row r="46" spans="2:14" ht="32.25" customHeight="1" x14ac:dyDescent="0.25">
      <c r="B46" s="572"/>
      <c r="C46" s="564"/>
      <c r="D46" s="106" t="s">
        <v>338</v>
      </c>
      <c r="E46" s="107" t="s">
        <v>432</v>
      </c>
      <c r="F46" s="107" t="s">
        <v>432</v>
      </c>
      <c r="G46" s="107" t="s">
        <v>432</v>
      </c>
      <c r="H46" s="107" t="s">
        <v>432</v>
      </c>
      <c r="I46" s="107" t="s">
        <v>432</v>
      </c>
    </row>
    <row r="47" spans="2:14" ht="33.75" customHeight="1" x14ac:dyDescent="0.25">
      <c r="B47" s="572"/>
      <c r="C47" s="564" t="s">
        <v>436</v>
      </c>
      <c r="D47" s="106" t="s">
        <v>344</v>
      </c>
      <c r="E47" s="107" t="s">
        <v>432</v>
      </c>
      <c r="F47" s="107" t="s">
        <v>432</v>
      </c>
      <c r="G47" s="107" t="s">
        <v>432</v>
      </c>
      <c r="H47" s="107" t="s">
        <v>432</v>
      </c>
      <c r="I47" s="107" t="s">
        <v>432</v>
      </c>
    </row>
    <row r="48" spans="2:14" ht="33" customHeight="1" x14ac:dyDescent="0.25">
      <c r="B48" s="572"/>
      <c r="C48" s="564"/>
      <c r="D48" s="106" t="s">
        <v>343</v>
      </c>
      <c r="E48" s="107" t="s">
        <v>432</v>
      </c>
      <c r="F48" s="107" t="s">
        <v>432</v>
      </c>
      <c r="G48" s="107" t="s">
        <v>432</v>
      </c>
      <c r="H48" s="107" t="s">
        <v>432</v>
      </c>
      <c r="I48" s="107" t="s">
        <v>432</v>
      </c>
    </row>
    <row r="49" spans="2:9" ht="33.75" customHeight="1" x14ac:dyDescent="0.25">
      <c r="B49" s="572"/>
      <c r="C49" s="564"/>
      <c r="D49" s="106" t="s">
        <v>274</v>
      </c>
      <c r="E49" s="107" t="s">
        <v>432</v>
      </c>
      <c r="F49" s="107" t="s">
        <v>432</v>
      </c>
      <c r="G49" s="107" t="s">
        <v>432</v>
      </c>
      <c r="H49" s="107" t="s">
        <v>432</v>
      </c>
      <c r="I49" s="107" t="s">
        <v>432</v>
      </c>
    </row>
    <row r="50" spans="2:9" ht="42.75" customHeight="1" x14ac:dyDescent="0.25">
      <c r="B50" s="572" t="s">
        <v>437</v>
      </c>
      <c r="C50" s="564" t="s">
        <v>438</v>
      </c>
      <c r="D50" s="106" t="s">
        <v>370</v>
      </c>
      <c r="E50" s="107" t="s">
        <v>432</v>
      </c>
      <c r="F50" s="107" t="s">
        <v>432</v>
      </c>
      <c r="G50" s="107" t="s">
        <v>432</v>
      </c>
      <c r="H50" s="107" t="s">
        <v>432</v>
      </c>
      <c r="I50" s="107" t="s">
        <v>432</v>
      </c>
    </row>
    <row r="51" spans="2:9" ht="34.5" customHeight="1" x14ac:dyDescent="0.25">
      <c r="B51" s="572"/>
      <c r="C51" s="564"/>
      <c r="D51" s="106" t="s">
        <v>369</v>
      </c>
      <c r="E51" s="107" t="s">
        <v>432</v>
      </c>
      <c r="F51" s="107" t="s">
        <v>432</v>
      </c>
      <c r="G51" s="107" t="s">
        <v>432</v>
      </c>
      <c r="H51" s="107" t="s">
        <v>432</v>
      </c>
      <c r="I51" s="107" t="s">
        <v>432</v>
      </c>
    </row>
    <row r="52" spans="2:9" ht="45" customHeight="1" x14ac:dyDescent="0.25">
      <c r="B52" s="572"/>
      <c r="C52" s="564" t="s">
        <v>439</v>
      </c>
      <c r="D52" s="106" t="s">
        <v>378</v>
      </c>
      <c r="E52" s="107" t="s">
        <v>432</v>
      </c>
      <c r="F52" s="107" t="s">
        <v>432</v>
      </c>
      <c r="G52" s="107" t="s">
        <v>432</v>
      </c>
      <c r="H52" s="107" t="s">
        <v>432</v>
      </c>
      <c r="I52" s="107" t="s">
        <v>432</v>
      </c>
    </row>
    <row r="53" spans="2:9" ht="57" x14ac:dyDescent="0.25">
      <c r="B53" s="572"/>
      <c r="C53" s="564"/>
      <c r="D53" s="106" t="s">
        <v>379</v>
      </c>
      <c r="E53" s="107" t="s">
        <v>432</v>
      </c>
      <c r="F53" s="107" t="s">
        <v>432</v>
      </c>
      <c r="G53" s="107" t="s">
        <v>432</v>
      </c>
      <c r="H53" s="107" t="s">
        <v>432</v>
      </c>
      <c r="I53" s="107" t="s">
        <v>432</v>
      </c>
    </row>
    <row r="54" spans="2:9" ht="46.5" customHeight="1" x14ac:dyDescent="0.25">
      <c r="B54" s="572" t="s">
        <v>440</v>
      </c>
      <c r="C54" s="564" t="s">
        <v>441</v>
      </c>
      <c r="D54" s="106" t="s">
        <v>396</v>
      </c>
      <c r="E54" s="107" t="s">
        <v>432</v>
      </c>
      <c r="F54" s="107" t="s">
        <v>432</v>
      </c>
      <c r="G54" s="107" t="s">
        <v>432</v>
      </c>
      <c r="H54" s="107" t="s">
        <v>432</v>
      </c>
      <c r="I54" s="107" t="s">
        <v>432</v>
      </c>
    </row>
    <row r="55" spans="2:9" ht="33" customHeight="1" x14ac:dyDescent="0.25">
      <c r="B55" s="572"/>
      <c r="C55" s="564"/>
      <c r="D55" s="106" t="s">
        <v>190</v>
      </c>
      <c r="E55" s="107" t="s">
        <v>432</v>
      </c>
      <c r="F55" s="107" t="s">
        <v>432</v>
      </c>
      <c r="G55" s="107" t="s">
        <v>432</v>
      </c>
      <c r="H55" s="107" t="s">
        <v>432</v>
      </c>
      <c r="I55" s="107" t="s">
        <v>432</v>
      </c>
    </row>
    <row r="56" spans="2:9" x14ac:dyDescent="0.25">
      <c r="D56" s="205"/>
    </row>
    <row r="57" spans="2:9" x14ac:dyDescent="0.25">
      <c r="D57" s="205"/>
    </row>
    <row r="61" spans="2:9" ht="19.5" customHeight="1" x14ac:dyDescent="0.25"/>
    <row r="62" spans="2:9" ht="19.5" customHeight="1" x14ac:dyDescent="0.25"/>
    <row r="63" spans="2:9" ht="50.25" customHeight="1" x14ac:dyDescent="0.25"/>
    <row r="64" spans="2:9" ht="27" customHeight="1" x14ac:dyDescent="0.25"/>
    <row r="65" ht="18" customHeight="1" x14ac:dyDescent="0.25"/>
    <row r="66" ht="18" customHeight="1" x14ac:dyDescent="0.25"/>
    <row r="67" ht="18" customHeight="1" x14ac:dyDescent="0.25"/>
    <row r="68" ht="18" customHeight="1" x14ac:dyDescent="0.25"/>
    <row r="69" ht="18" customHeight="1" x14ac:dyDescent="0.25"/>
    <row r="70" ht="18" customHeight="1" x14ac:dyDescent="0.25"/>
  </sheetData>
  <mergeCells count="23">
    <mergeCell ref="C54:C55"/>
    <mergeCell ref="B54:B55"/>
    <mergeCell ref="K12:T12"/>
    <mergeCell ref="K35:N35"/>
    <mergeCell ref="C45:C46"/>
    <mergeCell ref="C47:C49"/>
    <mergeCell ref="B43:B49"/>
    <mergeCell ref="C50:C51"/>
    <mergeCell ref="C52:C53"/>
    <mergeCell ref="B50:B53"/>
    <mergeCell ref="C35:C36"/>
    <mergeCell ref="C37:C38"/>
    <mergeCell ref="C39:C41"/>
    <mergeCell ref="B14:B42"/>
    <mergeCell ref="C43:C44"/>
    <mergeCell ref="C14:C16"/>
    <mergeCell ref="C17:C20"/>
    <mergeCell ref="C21:C23"/>
    <mergeCell ref="C24:C29"/>
    <mergeCell ref="C30:C34"/>
    <mergeCell ref="G1:I1"/>
    <mergeCell ref="B12:I12"/>
    <mergeCell ref="C1:E1"/>
  </mergeCells>
  <pageMargins left="0.7" right="0.7" top="0.75" bottom="0.75" header="0.3" footer="0.3"/>
  <pageSetup paperSize="5"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1:AH156"/>
  <sheetViews>
    <sheetView showGridLines="0" zoomScale="80" zoomScaleNormal="80" workbookViewId="0">
      <pane ySplit="7" topLeftCell="A107" activePane="bottomLeft" state="frozen"/>
      <selection pane="bottomLeft" activeCell="A115" sqref="A115"/>
    </sheetView>
  </sheetViews>
  <sheetFormatPr baseColWidth="10" defaultColWidth="11.42578125" defaultRowHeight="12.75" x14ac:dyDescent="0.2"/>
  <cols>
    <col min="1" max="1" width="1.85546875" style="96" customWidth="1"/>
    <col min="2" max="2" width="8.7109375" style="174" customWidth="1"/>
    <col min="3" max="3" width="37.5703125" style="9" customWidth="1"/>
    <col min="4" max="4" width="20.140625" style="97" customWidth="1"/>
    <col min="5" max="5" width="8" style="7" customWidth="1"/>
    <col min="6" max="6" width="14.42578125" style="7" customWidth="1"/>
    <col min="7" max="24" width="6.28515625" style="3" customWidth="1"/>
    <col min="25" max="25" width="11.85546875" style="3" customWidth="1"/>
    <col min="26" max="26" width="8.42578125" style="3" customWidth="1"/>
    <col min="27" max="27" width="13.5703125" style="2" customWidth="1"/>
    <col min="28" max="29" width="14.85546875" style="2" customWidth="1"/>
    <col min="30" max="30" width="57.140625" style="96" customWidth="1"/>
    <col min="31" max="31" width="22.42578125" style="99" customWidth="1"/>
    <col min="32" max="16384" width="11.42578125" style="96"/>
  </cols>
  <sheetData>
    <row r="1" spans="2:31" ht="21.75" customHeight="1" x14ac:dyDescent="0.2">
      <c r="B1" s="578"/>
      <c r="C1" s="579"/>
      <c r="D1" s="584" t="s">
        <v>687</v>
      </c>
      <c r="E1" s="585"/>
      <c r="F1" s="585"/>
      <c r="G1" s="585"/>
      <c r="H1" s="585"/>
      <c r="I1" s="585"/>
      <c r="J1" s="585"/>
      <c r="K1" s="585"/>
      <c r="L1" s="585"/>
      <c r="M1" s="585"/>
      <c r="N1" s="585"/>
      <c r="O1" s="585"/>
      <c r="P1" s="585"/>
      <c r="Q1" s="585"/>
      <c r="R1" s="585"/>
      <c r="S1" s="585"/>
      <c r="T1" s="585"/>
      <c r="U1" s="585"/>
      <c r="V1" s="585"/>
      <c r="W1" s="585"/>
      <c r="X1" s="585"/>
      <c r="Y1" s="585"/>
      <c r="Z1" s="585"/>
      <c r="AA1" s="585"/>
      <c r="AB1" s="585"/>
      <c r="AC1" s="586"/>
      <c r="AD1" s="255" t="s">
        <v>680</v>
      </c>
      <c r="AE1" s="256" t="s">
        <v>682</v>
      </c>
    </row>
    <row r="2" spans="2:31" ht="21.75" customHeight="1" x14ac:dyDescent="0.2">
      <c r="B2" s="580"/>
      <c r="C2" s="581"/>
      <c r="D2" s="587"/>
      <c r="E2" s="588"/>
      <c r="F2" s="588"/>
      <c r="G2" s="588"/>
      <c r="H2" s="588"/>
      <c r="I2" s="588"/>
      <c r="J2" s="588"/>
      <c r="K2" s="588"/>
      <c r="L2" s="588"/>
      <c r="M2" s="588"/>
      <c r="N2" s="588"/>
      <c r="O2" s="588"/>
      <c r="P2" s="588"/>
      <c r="Q2" s="588"/>
      <c r="R2" s="588"/>
      <c r="S2" s="588"/>
      <c r="T2" s="588"/>
      <c r="U2" s="588"/>
      <c r="V2" s="588"/>
      <c r="W2" s="588"/>
      <c r="X2" s="588"/>
      <c r="Y2" s="588"/>
      <c r="Z2" s="588"/>
      <c r="AA2" s="588"/>
      <c r="AB2" s="588"/>
      <c r="AC2" s="589"/>
      <c r="AD2" s="257" t="s">
        <v>681</v>
      </c>
      <c r="AE2" s="258" t="s">
        <v>683</v>
      </c>
    </row>
    <row r="3" spans="2:31" ht="21.75" customHeight="1" thickBot="1" x14ac:dyDescent="0.25">
      <c r="B3" s="582"/>
      <c r="C3" s="583"/>
      <c r="D3" s="590" t="s">
        <v>688</v>
      </c>
      <c r="E3" s="591"/>
      <c r="F3" s="591"/>
      <c r="G3" s="591"/>
      <c r="H3" s="591"/>
      <c r="I3" s="591"/>
      <c r="J3" s="591"/>
      <c r="K3" s="591"/>
      <c r="L3" s="591"/>
      <c r="M3" s="591"/>
      <c r="N3" s="591"/>
      <c r="O3" s="591"/>
      <c r="P3" s="591"/>
      <c r="Q3" s="591"/>
      <c r="R3" s="591"/>
      <c r="S3" s="591"/>
      <c r="T3" s="591"/>
      <c r="U3" s="591"/>
      <c r="V3" s="591"/>
      <c r="W3" s="591"/>
      <c r="X3" s="591"/>
      <c r="Y3" s="591"/>
      <c r="Z3" s="591"/>
      <c r="AA3" s="591"/>
      <c r="AB3" s="591"/>
      <c r="AC3" s="592"/>
      <c r="AD3" s="259" t="s">
        <v>42</v>
      </c>
      <c r="AE3" s="260">
        <v>44405</v>
      </c>
    </row>
    <row r="4" spans="2:31" ht="27.75" customHeight="1" x14ac:dyDescent="0.2">
      <c r="B4" s="607" t="s">
        <v>0</v>
      </c>
      <c r="C4" s="607"/>
      <c r="D4" s="621" t="s">
        <v>38</v>
      </c>
      <c r="E4" s="608" t="s">
        <v>45</v>
      </c>
      <c r="F4" s="608"/>
      <c r="G4" s="608"/>
      <c r="H4" s="608"/>
      <c r="I4" s="608"/>
      <c r="J4" s="608"/>
      <c r="K4" s="608"/>
      <c r="L4" s="608"/>
      <c r="M4" s="608"/>
      <c r="N4" s="608"/>
      <c r="O4" s="608"/>
      <c r="P4" s="608"/>
      <c r="Q4" s="608"/>
      <c r="R4" s="608"/>
      <c r="S4" s="608"/>
      <c r="T4" s="608"/>
      <c r="U4" s="608"/>
      <c r="V4" s="608"/>
      <c r="W4" s="608"/>
      <c r="X4" s="608"/>
      <c r="Y4" s="608"/>
      <c r="Z4" s="608"/>
      <c r="AA4" s="608"/>
      <c r="AB4" s="608"/>
      <c r="AC4" s="101"/>
      <c r="AD4" s="616" t="s">
        <v>100</v>
      </c>
      <c r="AE4" s="617" t="s">
        <v>5</v>
      </c>
    </row>
    <row r="5" spans="2:31" customFormat="1" ht="21.75" customHeight="1" x14ac:dyDescent="0.25">
      <c r="B5" s="607"/>
      <c r="C5" s="607"/>
      <c r="D5" s="622"/>
      <c r="E5" s="609" t="s">
        <v>44</v>
      </c>
      <c r="F5" s="609"/>
      <c r="G5" s="609"/>
      <c r="H5" s="609"/>
      <c r="I5" s="609"/>
      <c r="J5" s="609"/>
      <c r="K5" s="609"/>
      <c r="L5" s="609"/>
      <c r="M5" s="609"/>
      <c r="N5" s="609"/>
      <c r="O5" s="609"/>
      <c r="P5" s="609"/>
      <c r="Q5" s="609"/>
      <c r="R5" s="609"/>
      <c r="S5" s="609"/>
      <c r="T5" s="609"/>
      <c r="U5" s="609"/>
      <c r="V5" s="609"/>
      <c r="W5" s="609"/>
      <c r="X5" s="609"/>
      <c r="Y5" s="609"/>
      <c r="Z5" s="609"/>
      <c r="AA5" s="609"/>
      <c r="AB5" s="609"/>
      <c r="AC5" s="102"/>
      <c r="AD5" s="616"/>
      <c r="AE5" s="617"/>
    </row>
    <row r="6" spans="2:31" customFormat="1" ht="30" customHeight="1" x14ac:dyDescent="0.25">
      <c r="B6" s="615" t="s">
        <v>4</v>
      </c>
      <c r="C6" s="615" t="s">
        <v>1</v>
      </c>
      <c r="D6" s="622"/>
      <c r="E6" s="614" t="s">
        <v>47</v>
      </c>
      <c r="F6" s="614"/>
      <c r="G6" s="610" t="s">
        <v>61</v>
      </c>
      <c r="H6" s="610" t="s">
        <v>62</v>
      </c>
      <c r="I6" s="610" t="s">
        <v>63</v>
      </c>
      <c r="J6" s="610" t="s">
        <v>64</v>
      </c>
      <c r="K6" s="610" t="s">
        <v>65</v>
      </c>
      <c r="L6" s="610" t="s">
        <v>66</v>
      </c>
      <c r="M6" s="610" t="s">
        <v>67</v>
      </c>
      <c r="N6" s="610" t="s">
        <v>68</v>
      </c>
      <c r="O6" s="610" t="s">
        <v>69</v>
      </c>
      <c r="P6" s="610" t="s">
        <v>70</v>
      </c>
      <c r="Q6" s="610" t="s">
        <v>71</v>
      </c>
      <c r="R6" s="610" t="s">
        <v>72</v>
      </c>
      <c r="S6" s="610" t="s">
        <v>73</v>
      </c>
      <c r="T6" s="610" t="s">
        <v>74</v>
      </c>
      <c r="U6" s="610" t="s">
        <v>75</v>
      </c>
      <c r="V6" s="610" t="s">
        <v>76</v>
      </c>
      <c r="W6" s="610" t="s">
        <v>77</v>
      </c>
      <c r="X6" s="610" t="s">
        <v>78</v>
      </c>
      <c r="Y6" s="129" t="s">
        <v>56</v>
      </c>
      <c r="Z6" s="611" t="s">
        <v>37</v>
      </c>
      <c r="AA6" s="418"/>
      <c r="AB6" s="408" t="s">
        <v>229</v>
      </c>
      <c r="AC6" s="408" t="s">
        <v>39</v>
      </c>
      <c r="AD6" s="616"/>
      <c r="AE6" s="617"/>
    </row>
    <row r="7" spans="2:31" customFormat="1" ht="30" customHeight="1" x14ac:dyDescent="0.25">
      <c r="B7" s="615"/>
      <c r="C7" s="615"/>
      <c r="D7" s="623"/>
      <c r="E7" s="128" t="s">
        <v>227</v>
      </c>
      <c r="F7" s="22" t="s">
        <v>1</v>
      </c>
      <c r="G7" s="610"/>
      <c r="H7" s="610"/>
      <c r="I7" s="610"/>
      <c r="J7" s="610"/>
      <c r="K7" s="610"/>
      <c r="L7" s="610"/>
      <c r="M7" s="610"/>
      <c r="N7" s="610"/>
      <c r="O7" s="610"/>
      <c r="P7" s="610"/>
      <c r="Q7" s="610"/>
      <c r="R7" s="610"/>
      <c r="S7" s="610"/>
      <c r="T7" s="610"/>
      <c r="U7" s="610"/>
      <c r="V7" s="610"/>
      <c r="W7" s="610"/>
      <c r="X7" s="610"/>
      <c r="Y7" s="130" t="s">
        <v>228</v>
      </c>
      <c r="Z7" s="22" t="s">
        <v>227</v>
      </c>
      <c r="AA7" s="22" t="s">
        <v>1</v>
      </c>
      <c r="AB7" s="624"/>
      <c r="AC7" s="624"/>
      <c r="AD7" s="616"/>
      <c r="AE7" s="617"/>
    </row>
    <row r="8" spans="2:31" ht="45" customHeight="1" x14ac:dyDescent="0.2">
      <c r="B8" s="595" t="s">
        <v>11</v>
      </c>
      <c r="C8" s="596" t="s">
        <v>401</v>
      </c>
      <c r="D8" s="597" t="s">
        <v>59</v>
      </c>
      <c r="E8" s="598">
        <v>3</v>
      </c>
      <c r="F8" s="598" t="str">
        <f>IF($E8=5,"Casi seguro",IF($E8=4,"Probable",IF($E8=3,"Posible",IF($E8=2,"Improbable",IF($E8=1,"Rara vez","0")))))</f>
        <v>Posible</v>
      </c>
      <c r="G8" s="599">
        <v>1</v>
      </c>
      <c r="H8" s="599">
        <v>1</v>
      </c>
      <c r="I8" s="599">
        <v>1</v>
      </c>
      <c r="J8" s="599">
        <v>1</v>
      </c>
      <c r="K8" s="599">
        <v>1</v>
      </c>
      <c r="L8" s="599">
        <v>1</v>
      </c>
      <c r="M8" s="599">
        <v>0</v>
      </c>
      <c r="N8" s="599">
        <v>0</v>
      </c>
      <c r="O8" s="625">
        <v>1</v>
      </c>
      <c r="P8" s="599">
        <v>1</v>
      </c>
      <c r="Q8" s="599">
        <v>1</v>
      </c>
      <c r="R8" s="599">
        <v>1</v>
      </c>
      <c r="S8" s="599">
        <v>1</v>
      </c>
      <c r="T8" s="599">
        <v>1</v>
      </c>
      <c r="U8" s="599">
        <v>1</v>
      </c>
      <c r="V8" s="599">
        <v>0</v>
      </c>
      <c r="W8" s="599">
        <v>1</v>
      </c>
      <c r="X8" s="599">
        <v>1</v>
      </c>
      <c r="Y8" s="600">
        <f>SUM(G8:X10)</f>
        <v>15</v>
      </c>
      <c r="Z8" s="389" t="str">
        <f>IF($Y8&lt;6,"5",IF($Y8&lt;12,"10",IF($Y8&gt;11,"20")))</f>
        <v>20</v>
      </c>
      <c r="AA8" s="601" t="s">
        <v>89</v>
      </c>
      <c r="AB8" s="593">
        <f>E8*Z8</f>
        <v>60</v>
      </c>
      <c r="AC8" s="594" t="str">
        <f>IF($AB8=5,"Baja",IF($AB8=10,"Baja", IF($AB8=15,"Moderada",IF($AB8=20,"Moderada", IF($AB8=25,"Moderada",IF($AB8=30,"Alta", IF($AB8=40,"Alta", IF($AB8=50,"Alta",IF($AB8=60,"Extrema", IF($AB8=80,"Extrema", IF($AB8=100,"Extrema","0")))))))))))</f>
        <v>Extrema</v>
      </c>
      <c r="AD8" s="504" t="s">
        <v>405</v>
      </c>
      <c r="AE8" s="353" t="s">
        <v>7</v>
      </c>
    </row>
    <row r="9" spans="2:31" ht="31.5" customHeight="1" x14ac:dyDescent="0.2">
      <c r="B9" s="595"/>
      <c r="C9" s="596"/>
      <c r="D9" s="597"/>
      <c r="E9" s="598"/>
      <c r="F9" s="598"/>
      <c r="G9" s="599"/>
      <c r="H9" s="599"/>
      <c r="I9" s="599"/>
      <c r="J9" s="599"/>
      <c r="K9" s="599"/>
      <c r="L9" s="599"/>
      <c r="M9" s="599"/>
      <c r="N9" s="599"/>
      <c r="O9" s="625"/>
      <c r="P9" s="599"/>
      <c r="Q9" s="599"/>
      <c r="R9" s="599"/>
      <c r="S9" s="599"/>
      <c r="T9" s="599"/>
      <c r="U9" s="599"/>
      <c r="V9" s="599"/>
      <c r="W9" s="599"/>
      <c r="X9" s="599"/>
      <c r="Y9" s="600"/>
      <c r="Z9" s="389"/>
      <c r="AA9" s="601"/>
      <c r="AB9" s="593"/>
      <c r="AC9" s="594"/>
      <c r="AD9" s="491"/>
      <c r="AE9" s="405"/>
    </row>
    <row r="10" spans="2:31" ht="31.5" customHeight="1" x14ac:dyDescent="0.2">
      <c r="B10" s="595"/>
      <c r="C10" s="596"/>
      <c r="D10" s="597"/>
      <c r="E10" s="598"/>
      <c r="F10" s="598"/>
      <c r="G10" s="599"/>
      <c r="H10" s="599"/>
      <c r="I10" s="599"/>
      <c r="J10" s="599"/>
      <c r="K10" s="599"/>
      <c r="L10" s="599"/>
      <c r="M10" s="599"/>
      <c r="N10" s="599"/>
      <c r="O10" s="625"/>
      <c r="P10" s="599"/>
      <c r="Q10" s="599"/>
      <c r="R10" s="599"/>
      <c r="S10" s="599"/>
      <c r="T10" s="599"/>
      <c r="U10" s="599"/>
      <c r="V10" s="599"/>
      <c r="W10" s="599"/>
      <c r="X10" s="599"/>
      <c r="Y10" s="600"/>
      <c r="Z10" s="389"/>
      <c r="AA10" s="601"/>
      <c r="AB10" s="593"/>
      <c r="AC10" s="594"/>
      <c r="AD10" s="492"/>
      <c r="AE10" s="354"/>
    </row>
    <row r="11" spans="2:31" ht="45" customHeight="1" x14ac:dyDescent="0.2">
      <c r="B11" s="595" t="s">
        <v>12</v>
      </c>
      <c r="C11" s="596" t="s">
        <v>398</v>
      </c>
      <c r="D11" s="597" t="s">
        <v>59</v>
      </c>
      <c r="E11" s="598">
        <v>4</v>
      </c>
      <c r="F11" s="598" t="str">
        <f>IF($E11=5,"Casi seguro",IF($E11=4,"Probable",IF($E11=3,"Posible",IF($E11=2,"Improbable",IF($E11=1,"Rara vez","0")))))</f>
        <v>Probable</v>
      </c>
      <c r="G11" s="599">
        <v>1</v>
      </c>
      <c r="H11" s="599">
        <v>1</v>
      </c>
      <c r="I11" s="599">
        <v>0</v>
      </c>
      <c r="J11" s="599">
        <v>1</v>
      </c>
      <c r="K11" s="599">
        <v>1</v>
      </c>
      <c r="L11" s="599">
        <v>1</v>
      </c>
      <c r="M11" s="599">
        <v>0</v>
      </c>
      <c r="N11" s="599">
        <v>0</v>
      </c>
      <c r="O11" s="599">
        <v>1</v>
      </c>
      <c r="P11" s="599">
        <v>1</v>
      </c>
      <c r="Q11" s="599">
        <v>1</v>
      </c>
      <c r="R11" s="599">
        <v>1</v>
      </c>
      <c r="S11" s="599">
        <v>1</v>
      </c>
      <c r="T11" s="599">
        <v>1</v>
      </c>
      <c r="U11" s="599">
        <v>1</v>
      </c>
      <c r="V11" s="599">
        <v>0</v>
      </c>
      <c r="W11" s="599">
        <v>1</v>
      </c>
      <c r="X11" s="599">
        <v>1</v>
      </c>
      <c r="Y11" s="600">
        <f>SUM(G11:X13)</f>
        <v>14</v>
      </c>
      <c r="Z11" s="389" t="str">
        <f>IF($Y11&lt;6,"5",IF($Y11&lt;12,"10",IF($Y11&gt;11,"20")))</f>
        <v>20</v>
      </c>
      <c r="AA11" s="601" t="s">
        <v>89</v>
      </c>
      <c r="AB11" s="593">
        <f>E11*Z11</f>
        <v>80</v>
      </c>
      <c r="AC11" s="594" t="str">
        <f>IF($AB11=5,"Baja",IF($AB11=10,"Baja", IF($AB11=15,"Moderada",IF($AB11=20,"Moderada", IF($AB11=25,"Moderada",IF($AB11=30,"Alta", IF($AB11=40,"Alta", IF($AB11=50,"Alta",IF($AB11=60,"Extrema", IF($AB11=80,"Extrema", IF($AB11=100,"Extrema","0")))))))))))</f>
        <v>Extrema</v>
      </c>
      <c r="AD11" s="504" t="s">
        <v>406</v>
      </c>
      <c r="AE11" s="353" t="s">
        <v>7</v>
      </c>
    </row>
    <row r="12" spans="2:31" ht="31.5" customHeight="1" x14ac:dyDescent="0.2">
      <c r="B12" s="595"/>
      <c r="C12" s="596"/>
      <c r="D12" s="597"/>
      <c r="E12" s="598"/>
      <c r="F12" s="598"/>
      <c r="G12" s="599"/>
      <c r="H12" s="599"/>
      <c r="I12" s="599"/>
      <c r="J12" s="599"/>
      <c r="K12" s="599"/>
      <c r="L12" s="599"/>
      <c r="M12" s="599"/>
      <c r="N12" s="599"/>
      <c r="O12" s="599"/>
      <c r="P12" s="599"/>
      <c r="Q12" s="599"/>
      <c r="R12" s="599"/>
      <c r="S12" s="599"/>
      <c r="T12" s="599"/>
      <c r="U12" s="599"/>
      <c r="V12" s="599"/>
      <c r="W12" s="599"/>
      <c r="X12" s="599"/>
      <c r="Y12" s="600"/>
      <c r="Z12" s="389"/>
      <c r="AA12" s="601"/>
      <c r="AB12" s="593"/>
      <c r="AC12" s="594"/>
      <c r="AD12" s="491"/>
      <c r="AE12" s="405"/>
    </row>
    <row r="13" spans="2:31" ht="31.5" customHeight="1" x14ac:dyDescent="0.2">
      <c r="B13" s="595"/>
      <c r="C13" s="596"/>
      <c r="D13" s="597"/>
      <c r="E13" s="598"/>
      <c r="F13" s="598"/>
      <c r="G13" s="599"/>
      <c r="H13" s="599"/>
      <c r="I13" s="599"/>
      <c r="J13" s="599"/>
      <c r="K13" s="599"/>
      <c r="L13" s="599"/>
      <c r="M13" s="599"/>
      <c r="N13" s="599"/>
      <c r="O13" s="599"/>
      <c r="P13" s="599"/>
      <c r="Q13" s="599"/>
      <c r="R13" s="599"/>
      <c r="S13" s="599"/>
      <c r="T13" s="599"/>
      <c r="U13" s="599"/>
      <c r="V13" s="599"/>
      <c r="W13" s="599"/>
      <c r="X13" s="599"/>
      <c r="Y13" s="600"/>
      <c r="Z13" s="389"/>
      <c r="AA13" s="601"/>
      <c r="AB13" s="593"/>
      <c r="AC13" s="594"/>
      <c r="AD13" s="492"/>
      <c r="AE13" s="354"/>
    </row>
    <row r="14" spans="2:31" ht="45" customHeight="1" x14ac:dyDescent="0.2">
      <c r="B14" s="595" t="s">
        <v>13</v>
      </c>
      <c r="C14" s="596" t="s">
        <v>399</v>
      </c>
      <c r="D14" s="597" t="s">
        <v>59</v>
      </c>
      <c r="E14" s="598">
        <v>3</v>
      </c>
      <c r="F14" s="598" t="str">
        <f>IF($E14=5,"Casi seguro",IF($E14=4,"Probable",IF($E14=3,"Posible",IF($E14=2,"Improbable",IF($E14=1,"Rara vez","0")))))</f>
        <v>Posible</v>
      </c>
      <c r="G14" s="599">
        <v>1</v>
      </c>
      <c r="H14" s="599">
        <v>1</v>
      </c>
      <c r="I14" s="599">
        <v>0</v>
      </c>
      <c r="J14" s="599">
        <v>1</v>
      </c>
      <c r="K14" s="599">
        <v>1</v>
      </c>
      <c r="L14" s="599">
        <v>1</v>
      </c>
      <c r="M14" s="599">
        <v>1</v>
      </c>
      <c r="N14" s="599">
        <v>0</v>
      </c>
      <c r="O14" s="599">
        <v>1</v>
      </c>
      <c r="P14" s="599">
        <v>1</v>
      </c>
      <c r="Q14" s="599">
        <v>1</v>
      </c>
      <c r="R14" s="599">
        <v>1</v>
      </c>
      <c r="S14" s="599">
        <v>1</v>
      </c>
      <c r="T14" s="599">
        <v>1</v>
      </c>
      <c r="U14" s="599">
        <v>1</v>
      </c>
      <c r="V14" s="599">
        <v>0</v>
      </c>
      <c r="W14" s="599">
        <v>1</v>
      </c>
      <c r="X14" s="599">
        <v>1</v>
      </c>
      <c r="Y14" s="600">
        <f>SUM(G14:X16)</f>
        <v>15</v>
      </c>
      <c r="Z14" s="389" t="str">
        <f>IF($Y14&lt;6,"5",IF($Y14&lt;12,"10",IF($Y14&gt;11,"20")))</f>
        <v>20</v>
      </c>
      <c r="AA14" s="601" t="s">
        <v>89</v>
      </c>
      <c r="AB14" s="593">
        <f>E14*Z14</f>
        <v>60</v>
      </c>
      <c r="AC14" s="594" t="str">
        <f>IF($AB14=5,"Baja",IF($AB14=10,"Baja", IF($AB14=15,"Moderada",IF($AB14=20,"Moderada", IF($AB14=25,"Moderada",IF($AB14=30,"Alta", IF($AB14=40,"Alta", IF($AB14=50,"Alta",IF($AB14=60,"Extrema", IF($AB14=80,"Extrema", IF($AB14=100,"Extrema","0")))))))))))</f>
        <v>Extrema</v>
      </c>
      <c r="AD14" s="504" t="s">
        <v>405</v>
      </c>
      <c r="AE14" s="353" t="s">
        <v>7</v>
      </c>
    </row>
    <row r="15" spans="2:31" ht="31.5" customHeight="1" x14ac:dyDescent="0.2">
      <c r="B15" s="595"/>
      <c r="C15" s="596"/>
      <c r="D15" s="597"/>
      <c r="E15" s="598"/>
      <c r="F15" s="598"/>
      <c r="G15" s="599"/>
      <c r="H15" s="599"/>
      <c r="I15" s="599"/>
      <c r="J15" s="599"/>
      <c r="K15" s="599"/>
      <c r="L15" s="599"/>
      <c r="M15" s="599"/>
      <c r="N15" s="599"/>
      <c r="O15" s="599"/>
      <c r="P15" s="599"/>
      <c r="Q15" s="599"/>
      <c r="R15" s="599"/>
      <c r="S15" s="599"/>
      <c r="T15" s="599"/>
      <c r="U15" s="599"/>
      <c r="V15" s="599"/>
      <c r="W15" s="599"/>
      <c r="X15" s="599"/>
      <c r="Y15" s="600"/>
      <c r="Z15" s="389"/>
      <c r="AA15" s="601"/>
      <c r="AB15" s="593"/>
      <c r="AC15" s="594"/>
      <c r="AD15" s="491"/>
      <c r="AE15" s="405"/>
    </row>
    <row r="16" spans="2:31" ht="31.5" customHeight="1" x14ac:dyDescent="0.2">
      <c r="B16" s="595"/>
      <c r="C16" s="596"/>
      <c r="D16" s="597"/>
      <c r="E16" s="598"/>
      <c r="F16" s="598"/>
      <c r="G16" s="599"/>
      <c r="H16" s="599"/>
      <c r="I16" s="599"/>
      <c r="J16" s="599"/>
      <c r="K16" s="599"/>
      <c r="L16" s="599"/>
      <c r="M16" s="599"/>
      <c r="N16" s="599"/>
      <c r="O16" s="599"/>
      <c r="P16" s="599"/>
      <c r="Q16" s="599"/>
      <c r="R16" s="599"/>
      <c r="S16" s="599"/>
      <c r="T16" s="599"/>
      <c r="U16" s="599"/>
      <c r="V16" s="599"/>
      <c r="W16" s="599"/>
      <c r="X16" s="599"/>
      <c r="Y16" s="600"/>
      <c r="Z16" s="389"/>
      <c r="AA16" s="601"/>
      <c r="AB16" s="593"/>
      <c r="AC16" s="594"/>
      <c r="AD16" s="492"/>
      <c r="AE16" s="354"/>
    </row>
    <row r="17" spans="2:34" ht="27" customHeight="1" x14ac:dyDescent="0.2">
      <c r="B17" s="496" t="s">
        <v>14</v>
      </c>
      <c r="C17" s="479" t="s">
        <v>128</v>
      </c>
      <c r="D17" s="402" t="s">
        <v>59</v>
      </c>
      <c r="E17" s="353">
        <v>3</v>
      </c>
      <c r="F17" s="353" t="str">
        <f>IF($E17=5,"Casi seguro",IF($E17=4,"Probable",IF($E17=3,"Posible",IF($E17=2,"Improbable",IF($E17=1,"Rara vez","0")))))</f>
        <v>Posible</v>
      </c>
      <c r="G17" s="387">
        <v>1</v>
      </c>
      <c r="H17" s="387">
        <v>0</v>
      </c>
      <c r="I17" s="387">
        <v>0</v>
      </c>
      <c r="J17" s="387">
        <v>0</v>
      </c>
      <c r="K17" s="387">
        <v>1</v>
      </c>
      <c r="L17" s="387">
        <v>1</v>
      </c>
      <c r="M17" s="387">
        <v>0</v>
      </c>
      <c r="N17" s="387">
        <v>0</v>
      </c>
      <c r="O17" s="387">
        <v>0</v>
      </c>
      <c r="P17" s="387">
        <v>1</v>
      </c>
      <c r="Q17" s="387">
        <v>1</v>
      </c>
      <c r="R17" s="387">
        <v>1</v>
      </c>
      <c r="S17" s="387">
        <v>1</v>
      </c>
      <c r="T17" s="387">
        <v>1</v>
      </c>
      <c r="U17" s="387">
        <v>0</v>
      </c>
      <c r="V17" s="387">
        <v>0</v>
      </c>
      <c r="W17" s="387">
        <v>1</v>
      </c>
      <c r="X17" s="387">
        <v>0</v>
      </c>
      <c r="Y17" s="387">
        <f>SUM(G17:X17)</f>
        <v>9</v>
      </c>
      <c r="Z17" s="387" t="str">
        <f>IF($Y17&lt;6,"5",IF($Y17&lt;12,"10",IF($Y17&gt;11,"20")))</f>
        <v>10</v>
      </c>
      <c r="AA17" s="397" t="s">
        <v>89</v>
      </c>
      <c r="AB17" s="410">
        <f>E17*Z17</f>
        <v>30</v>
      </c>
      <c r="AC17" s="406" t="str">
        <f>IF($AB17=5,"Baja",IF($AB17=10,"Baja", IF($AB17=15,"Moderada",IF($AB17=20,"Moderada", IF($AB17=25,"Moderada",IF($AB17=30,"Alta", IF($AB17=40,"Alta", IF($AB17=50,"Alta",IF($AB17=60,"Extrema", IF($AB17=80,"Extrema", IF($AB17=100,"Extrema","0")))))))))))</f>
        <v>Alta</v>
      </c>
      <c r="AD17" s="55" t="s">
        <v>33</v>
      </c>
      <c r="AE17" s="44" t="s">
        <v>7</v>
      </c>
    </row>
    <row r="18" spans="2:34" ht="32.25" customHeight="1" x14ac:dyDescent="0.2">
      <c r="B18" s="509"/>
      <c r="C18" s="606"/>
      <c r="D18" s="363"/>
      <c r="E18" s="405"/>
      <c r="F18" s="354"/>
      <c r="G18" s="394"/>
      <c r="H18" s="394"/>
      <c r="I18" s="394"/>
      <c r="J18" s="394"/>
      <c r="K18" s="394"/>
      <c r="L18" s="394"/>
      <c r="M18" s="394"/>
      <c r="N18" s="394"/>
      <c r="O18" s="394"/>
      <c r="P18" s="394"/>
      <c r="Q18" s="394"/>
      <c r="R18" s="394"/>
      <c r="S18" s="394"/>
      <c r="T18" s="394"/>
      <c r="U18" s="394"/>
      <c r="V18" s="394"/>
      <c r="W18" s="394"/>
      <c r="X18" s="394"/>
      <c r="Y18" s="388"/>
      <c r="Z18" s="394"/>
      <c r="AA18" s="391"/>
      <c r="AB18" s="511"/>
      <c r="AC18" s="407"/>
      <c r="AD18" s="55" t="s">
        <v>203</v>
      </c>
      <c r="AE18" s="44" t="s">
        <v>7</v>
      </c>
    </row>
    <row r="19" spans="2:34" ht="70.5" customHeight="1" x14ac:dyDescent="0.2">
      <c r="B19" s="496" t="s">
        <v>15</v>
      </c>
      <c r="C19" s="479" t="s">
        <v>151</v>
      </c>
      <c r="D19" s="402" t="s">
        <v>59</v>
      </c>
      <c r="E19" s="353">
        <v>3</v>
      </c>
      <c r="F19" s="353" t="str">
        <f>IF($E19=5,"Casi seguro",IF($E19=4,"Probable",IF($E19=3,"Posible",IF($E19=2,"Improbable",IF($E19=1,"Rara vez","0")))))</f>
        <v>Posible</v>
      </c>
      <c r="G19" s="387">
        <v>1</v>
      </c>
      <c r="H19" s="387">
        <v>0</v>
      </c>
      <c r="I19" s="387">
        <v>0</v>
      </c>
      <c r="J19" s="387">
        <v>0</v>
      </c>
      <c r="K19" s="387">
        <v>1</v>
      </c>
      <c r="L19" s="387">
        <v>1</v>
      </c>
      <c r="M19" s="387">
        <v>0</v>
      </c>
      <c r="N19" s="387">
        <v>0</v>
      </c>
      <c r="O19" s="387">
        <v>0</v>
      </c>
      <c r="P19" s="387">
        <v>1</v>
      </c>
      <c r="Q19" s="387">
        <v>1</v>
      </c>
      <c r="R19" s="387">
        <v>1</v>
      </c>
      <c r="S19" s="387">
        <v>1</v>
      </c>
      <c r="T19" s="387">
        <v>1</v>
      </c>
      <c r="U19" s="387">
        <v>0</v>
      </c>
      <c r="V19" s="387">
        <v>0</v>
      </c>
      <c r="W19" s="387">
        <v>1</v>
      </c>
      <c r="X19" s="387">
        <v>0</v>
      </c>
      <c r="Y19" s="387">
        <f>SUM(G19:X20)</f>
        <v>9</v>
      </c>
      <c r="Z19" s="387" t="str">
        <f>IF($Y19&lt;6,"5",IF($Y19&lt;12,"10",IF($Y19&gt;11,"20")))</f>
        <v>10</v>
      </c>
      <c r="AA19" s="397" t="s">
        <v>89</v>
      </c>
      <c r="AB19" s="410">
        <f>E19*Z19</f>
        <v>30</v>
      </c>
      <c r="AC19" s="406" t="str">
        <f>IF($AB19=5,"Baja",IF($AB19=10,"Baja", IF($AB19=15,"Moderada",IF($AB19=20,"Moderada", IF($AB19=25,"Moderada",IF($AB19=30,"Alta", IF($AB19=40,"Alta", IF($AB19=50,"Alta",IF($AB19=60,"Extrema", IF($AB19=80,"Extrema", IF($AB19=100,"Extrema","0")))))))))))</f>
        <v>Alta</v>
      </c>
      <c r="AD19" s="55" t="s">
        <v>202</v>
      </c>
      <c r="AE19" s="44" t="s">
        <v>7</v>
      </c>
    </row>
    <row r="20" spans="2:34" ht="48.75" customHeight="1" x14ac:dyDescent="0.2">
      <c r="B20" s="446"/>
      <c r="C20" s="480"/>
      <c r="D20" s="363"/>
      <c r="E20" s="354"/>
      <c r="F20" s="354"/>
      <c r="G20" s="394"/>
      <c r="H20" s="394"/>
      <c r="I20" s="394"/>
      <c r="J20" s="394"/>
      <c r="K20" s="394"/>
      <c r="L20" s="394"/>
      <c r="M20" s="394"/>
      <c r="N20" s="394"/>
      <c r="O20" s="394"/>
      <c r="P20" s="394"/>
      <c r="Q20" s="394"/>
      <c r="R20" s="394"/>
      <c r="S20" s="394"/>
      <c r="T20" s="394"/>
      <c r="U20" s="394"/>
      <c r="V20" s="394"/>
      <c r="W20" s="394"/>
      <c r="X20" s="394"/>
      <c r="Y20" s="394"/>
      <c r="Z20" s="394"/>
      <c r="AA20" s="391"/>
      <c r="AB20" s="411"/>
      <c r="AC20" s="407"/>
      <c r="AD20" s="55" t="s">
        <v>203</v>
      </c>
      <c r="AE20" s="44" t="s">
        <v>48</v>
      </c>
    </row>
    <row r="21" spans="2:34" ht="22.5" customHeight="1" x14ac:dyDescent="0.2">
      <c r="B21" s="496" t="s">
        <v>16</v>
      </c>
      <c r="C21" s="479" t="s">
        <v>129</v>
      </c>
      <c r="D21" s="402" t="s">
        <v>59</v>
      </c>
      <c r="E21" s="353">
        <v>4</v>
      </c>
      <c r="F21" s="353" t="str">
        <f>IF($E21=5,"Casi seguro",IF($E21=4,"Probable",IF($E21=3,"Posible",IF($E21=2,"Improbable",IF($E21=1,"Rara vez","0")))))</f>
        <v>Probable</v>
      </c>
      <c r="G21" s="387">
        <v>0</v>
      </c>
      <c r="H21" s="387">
        <v>0</v>
      </c>
      <c r="I21" s="387">
        <v>0</v>
      </c>
      <c r="J21" s="387">
        <v>0</v>
      </c>
      <c r="K21" s="387">
        <v>1</v>
      </c>
      <c r="L21" s="387">
        <v>0</v>
      </c>
      <c r="M21" s="387">
        <v>0</v>
      </c>
      <c r="N21" s="387">
        <v>0</v>
      </c>
      <c r="O21" s="387">
        <v>0</v>
      </c>
      <c r="P21" s="387">
        <v>0</v>
      </c>
      <c r="Q21" s="387">
        <v>1</v>
      </c>
      <c r="R21" s="387">
        <v>1</v>
      </c>
      <c r="S21" s="387">
        <v>1</v>
      </c>
      <c r="T21" s="387">
        <v>1</v>
      </c>
      <c r="U21" s="387">
        <v>0</v>
      </c>
      <c r="V21" s="387">
        <v>0</v>
      </c>
      <c r="W21" s="387">
        <v>0</v>
      </c>
      <c r="X21" s="387">
        <v>0</v>
      </c>
      <c r="Y21" s="387">
        <f>SUM(G21:X21)</f>
        <v>5</v>
      </c>
      <c r="Z21" s="387" t="str">
        <f>IF($Y21&lt;6,"5",IF($Y21&lt;12,"10",IF($Y21&gt;11,"20")))</f>
        <v>5</v>
      </c>
      <c r="AA21" s="397" t="s">
        <v>88</v>
      </c>
      <c r="AB21" s="410">
        <f>E21*Z21</f>
        <v>20</v>
      </c>
      <c r="AC21" s="406" t="str">
        <f>IF($AB21=5,"Baja",IF($AB21=10,"Baja", IF($AB21=15,"Moderada",IF($AB21=20,"Moderada", IF($AB21=25,"Moderada",IF($AB21=30,"Alta", IF($AB21=40,"Alta", IF($AB21=50,"Alta",IF($AB21=60,"Extrema", IF($AB21=80,"Extrema", IF($AB21=100,"Extrema","0")))))))))))</f>
        <v>Moderada</v>
      </c>
      <c r="AD21" s="55" t="s">
        <v>34</v>
      </c>
      <c r="AE21" s="44" t="s">
        <v>7</v>
      </c>
    </row>
    <row r="22" spans="2:34" ht="39" customHeight="1" x14ac:dyDescent="0.2">
      <c r="B22" s="446"/>
      <c r="C22" s="480"/>
      <c r="D22" s="363"/>
      <c r="E22" s="354"/>
      <c r="F22" s="354"/>
      <c r="G22" s="394"/>
      <c r="H22" s="394"/>
      <c r="I22" s="394"/>
      <c r="J22" s="394"/>
      <c r="K22" s="394"/>
      <c r="L22" s="394"/>
      <c r="M22" s="394"/>
      <c r="N22" s="394"/>
      <c r="O22" s="394"/>
      <c r="P22" s="394"/>
      <c r="Q22" s="394"/>
      <c r="R22" s="394"/>
      <c r="S22" s="394"/>
      <c r="T22" s="394"/>
      <c r="U22" s="394"/>
      <c r="V22" s="394"/>
      <c r="W22" s="394"/>
      <c r="X22" s="394"/>
      <c r="Y22" s="394"/>
      <c r="Z22" s="394"/>
      <c r="AA22" s="391"/>
      <c r="AB22" s="411"/>
      <c r="AC22" s="407"/>
      <c r="AD22" s="55" t="s">
        <v>203</v>
      </c>
      <c r="AE22" s="44" t="s">
        <v>7</v>
      </c>
    </row>
    <row r="23" spans="2:34" ht="25.5" customHeight="1" x14ac:dyDescent="0.2">
      <c r="B23" s="595" t="s">
        <v>17</v>
      </c>
      <c r="C23" s="479" t="s">
        <v>162</v>
      </c>
      <c r="D23" s="402" t="s">
        <v>59</v>
      </c>
      <c r="E23" s="598">
        <v>4</v>
      </c>
      <c r="F23" s="353" t="str">
        <f>IF($E23=5,"Casi seguro",IF($E23=4,"Probable",IF($E23=3,"Posible",IF($E23=2,"Improbable",IF($E23=1,"Rara vez","0")))))</f>
        <v>Probable</v>
      </c>
      <c r="G23" s="599">
        <v>1</v>
      </c>
      <c r="H23" s="599">
        <v>0</v>
      </c>
      <c r="I23" s="599">
        <v>0</v>
      </c>
      <c r="J23" s="599">
        <v>0</v>
      </c>
      <c r="K23" s="599">
        <v>1</v>
      </c>
      <c r="L23" s="599">
        <v>1</v>
      </c>
      <c r="M23" s="599">
        <v>0</v>
      </c>
      <c r="N23" s="599">
        <v>0</v>
      </c>
      <c r="O23" s="599">
        <v>0</v>
      </c>
      <c r="P23" s="599">
        <v>1</v>
      </c>
      <c r="Q23" s="599">
        <v>1</v>
      </c>
      <c r="R23" s="599">
        <v>1</v>
      </c>
      <c r="S23" s="599">
        <v>1</v>
      </c>
      <c r="T23" s="599">
        <v>1</v>
      </c>
      <c r="U23" s="599">
        <v>0</v>
      </c>
      <c r="V23" s="599">
        <v>0</v>
      </c>
      <c r="W23" s="599">
        <v>1</v>
      </c>
      <c r="X23" s="599">
        <v>0</v>
      </c>
      <c r="Y23" s="600">
        <f>SUM(G23:X25)</f>
        <v>9</v>
      </c>
      <c r="Z23" s="387" t="str">
        <f>IF($Y23&lt;6,"5",IF($Y23&lt;12,"10",IF($Y23&gt;11,"20")))</f>
        <v>10</v>
      </c>
      <c r="AA23" s="601" t="s">
        <v>89</v>
      </c>
      <c r="AB23" s="410">
        <f>E23*Z23</f>
        <v>40</v>
      </c>
      <c r="AC23" s="406" t="str">
        <f>IF($AB23=5,"Baja",IF($AB23=10,"Baja", IF($AB23=15,"Moderada",IF($AB23=20,"Moderada", IF($AB23=25,"Moderada",IF($AB23=30,"Alta", IF($AB23=40,"Alta", IF($AB23=50,"Alta",IF($AB23=60,"Extrema", IF($AB23=80,"Extrema", IF($AB23=100,"Extrema","0")))))))))))</f>
        <v>Alta</v>
      </c>
      <c r="AD23" s="61" t="s">
        <v>204</v>
      </c>
      <c r="AE23" s="44" t="s">
        <v>7</v>
      </c>
    </row>
    <row r="24" spans="2:34" ht="25.5" customHeight="1" x14ac:dyDescent="0.2">
      <c r="B24" s="595"/>
      <c r="C24" s="606"/>
      <c r="D24" s="382"/>
      <c r="E24" s="598"/>
      <c r="F24" s="405"/>
      <c r="G24" s="599"/>
      <c r="H24" s="599"/>
      <c r="I24" s="599"/>
      <c r="J24" s="599"/>
      <c r="K24" s="599"/>
      <c r="L24" s="599"/>
      <c r="M24" s="599"/>
      <c r="N24" s="599"/>
      <c r="O24" s="599"/>
      <c r="P24" s="599"/>
      <c r="Q24" s="599"/>
      <c r="R24" s="599"/>
      <c r="S24" s="599"/>
      <c r="T24" s="599"/>
      <c r="U24" s="599"/>
      <c r="V24" s="599"/>
      <c r="W24" s="599"/>
      <c r="X24" s="599"/>
      <c r="Y24" s="600"/>
      <c r="Z24" s="388"/>
      <c r="AA24" s="601"/>
      <c r="AB24" s="511"/>
      <c r="AC24" s="512"/>
      <c r="AD24" s="98" t="s">
        <v>205</v>
      </c>
      <c r="AE24" s="44" t="s">
        <v>7</v>
      </c>
    </row>
    <row r="25" spans="2:34" ht="39" customHeight="1" x14ac:dyDescent="0.2">
      <c r="B25" s="595"/>
      <c r="C25" s="480"/>
      <c r="D25" s="363"/>
      <c r="E25" s="598"/>
      <c r="F25" s="354"/>
      <c r="G25" s="599"/>
      <c r="H25" s="599"/>
      <c r="I25" s="599"/>
      <c r="J25" s="599"/>
      <c r="K25" s="599"/>
      <c r="L25" s="599"/>
      <c r="M25" s="599"/>
      <c r="N25" s="599"/>
      <c r="O25" s="599"/>
      <c r="P25" s="599"/>
      <c r="Q25" s="599"/>
      <c r="R25" s="599"/>
      <c r="S25" s="599"/>
      <c r="T25" s="599"/>
      <c r="U25" s="599"/>
      <c r="V25" s="599"/>
      <c r="W25" s="599"/>
      <c r="X25" s="599"/>
      <c r="Y25" s="600"/>
      <c r="Z25" s="394"/>
      <c r="AA25" s="601"/>
      <c r="AB25" s="411"/>
      <c r="AC25" s="407"/>
      <c r="AD25" s="98" t="s">
        <v>199</v>
      </c>
      <c r="AE25" s="44" t="s">
        <v>7</v>
      </c>
    </row>
    <row r="26" spans="2:34" ht="49.5" customHeight="1" x14ac:dyDescent="0.2">
      <c r="B26" s="481" t="s">
        <v>18</v>
      </c>
      <c r="C26" s="479" t="str">
        <f>+'MATRIZ DE RIESGOS CORRUPCION'!E28</f>
        <v>Daño, pérdida, adulteración de la información física y magnética de la Gestión documental, con el proposito de favorecer a personal interno y externo en detrimento de la empresa.</v>
      </c>
      <c r="D26" s="402" t="s">
        <v>57</v>
      </c>
      <c r="E26" s="353">
        <v>4</v>
      </c>
      <c r="F26" s="353" t="str">
        <f>IF($E26=5,"Casi seguro",IF($E26=4,"Probable",IF($E26=3,"Posible",IF($E26=2,"Improbable",IF($E26=1,"Rara vez","0")))))</f>
        <v>Probable</v>
      </c>
      <c r="G26" s="357">
        <v>0</v>
      </c>
      <c r="H26" s="357">
        <v>1</v>
      </c>
      <c r="I26" s="357">
        <v>1</v>
      </c>
      <c r="J26" s="357">
        <v>1</v>
      </c>
      <c r="K26" s="357">
        <v>1</v>
      </c>
      <c r="L26" s="357">
        <v>1</v>
      </c>
      <c r="M26" s="357">
        <v>0</v>
      </c>
      <c r="N26" s="357">
        <v>1</v>
      </c>
      <c r="O26" s="357">
        <v>1</v>
      </c>
      <c r="P26" s="357">
        <v>1</v>
      </c>
      <c r="Q26" s="357">
        <v>1</v>
      </c>
      <c r="R26" s="357">
        <v>1</v>
      </c>
      <c r="S26" s="357">
        <v>1</v>
      </c>
      <c r="T26" s="357">
        <v>0</v>
      </c>
      <c r="U26" s="357">
        <v>0</v>
      </c>
      <c r="V26" s="357">
        <v>0</v>
      </c>
      <c r="W26" s="357">
        <v>0</v>
      </c>
      <c r="X26" s="357">
        <v>0</v>
      </c>
      <c r="Y26" s="600">
        <f>SUM(G26:X27)</f>
        <v>11</v>
      </c>
      <c r="Z26" s="387" t="str">
        <f>IF($Y26&lt;6,"5",IF($Y26&lt;12,"10",IF($Y26&gt;11,"20")))</f>
        <v>10</v>
      </c>
      <c r="AA26" s="601" t="s">
        <v>89</v>
      </c>
      <c r="AB26" s="410">
        <f>E26*Z26</f>
        <v>40</v>
      </c>
      <c r="AC26" s="406" t="str">
        <f>IF($AB26=5,"Baja",IF($AB26=10,"Baja", IF($AB26=15,"Moderada",IF($AB26=20,"Moderada", IF($AB26=25,"Moderada",IF($AB26=30,"Alta", IF($AB26=40,"Alta", IF($AB26=50,"Alta",IF($AB26=60,"Extrema", IF($AB26=80,"Extrema", IF($AB26=100,"Extrema","0")))))))))))</f>
        <v>Alta</v>
      </c>
      <c r="AD26" s="55" t="s">
        <v>237</v>
      </c>
      <c r="AE26" s="44" t="s">
        <v>7</v>
      </c>
      <c r="AF26" s="96" t="s">
        <v>57</v>
      </c>
      <c r="AH26" s="96" t="s">
        <v>7</v>
      </c>
    </row>
    <row r="27" spans="2:34" ht="63" customHeight="1" x14ac:dyDescent="0.2">
      <c r="B27" s="612"/>
      <c r="C27" s="606"/>
      <c r="D27" s="382"/>
      <c r="E27" s="405"/>
      <c r="F27" s="405"/>
      <c r="G27" s="358"/>
      <c r="H27" s="358"/>
      <c r="I27" s="358"/>
      <c r="J27" s="358"/>
      <c r="K27" s="358"/>
      <c r="L27" s="358"/>
      <c r="M27" s="358"/>
      <c r="N27" s="358"/>
      <c r="O27" s="358"/>
      <c r="P27" s="358"/>
      <c r="Q27" s="358"/>
      <c r="R27" s="358"/>
      <c r="S27" s="358"/>
      <c r="T27" s="358"/>
      <c r="U27" s="358"/>
      <c r="V27" s="358"/>
      <c r="W27" s="358"/>
      <c r="X27" s="358"/>
      <c r="Y27" s="600"/>
      <c r="Z27" s="388"/>
      <c r="AA27" s="601"/>
      <c r="AB27" s="511"/>
      <c r="AC27" s="512"/>
      <c r="AD27" s="55" t="s">
        <v>238</v>
      </c>
      <c r="AE27" s="44" t="s">
        <v>7</v>
      </c>
      <c r="AF27" s="96" t="s">
        <v>58</v>
      </c>
      <c r="AH27" s="96" t="s">
        <v>48</v>
      </c>
    </row>
    <row r="28" spans="2:34" ht="42.75" customHeight="1" x14ac:dyDescent="0.2">
      <c r="B28" s="481" t="s">
        <v>19</v>
      </c>
      <c r="C28" s="479" t="s">
        <v>509</v>
      </c>
      <c r="D28" s="402" t="s">
        <v>57</v>
      </c>
      <c r="E28" s="353">
        <v>4</v>
      </c>
      <c r="F28" s="353" t="str">
        <f>IF($E28=5,"Casi seguro",IF($E28=4,"Probable",IF($E28=3,"Posible",IF($E28=2,"Improbable",IF($E28=1,"Rara vez","0")))))</f>
        <v>Probable</v>
      </c>
      <c r="G28" s="600">
        <v>0</v>
      </c>
      <c r="H28" s="600">
        <v>1</v>
      </c>
      <c r="I28" s="600">
        <v>1</v>
      </c>
      <c r="J28" s="600">
        <v>1</v>
      </c>
      <c r="K28" s="600">
        <v>1</v>
      </c>
      <c r="L28" s="600">
        <v>1</v>
      </c>
      <c r="M28" s="600">
        <v>0</v>
      </c>
      <c r="N28" s="600">
        <v>1</v>
      </c>
      <c r="O28" s="600">
        <v>1</v>
      </c>
      <c r="P28" s="600">
        <v>1</v>
      </c>
      <c r="Q28" s="600">
        <v>1</v>
      </c>
      <c r="R28" s="600">
        <v>1</v>
      </c>
      <c r="S28" s="600">
        <v>1</v>
      </c>
      <c r="T28" s="600">
        <v>0</v>
      </c>
      <c r="U28" s="600">
        <v>0</v>
      </c>
      <c r="V28" s="600">
        <v>0</v>
      </c>
      <c r="W28" s="600">
        <v>0</v>
      </c>
      <c r="X28" s="600">
        <v>0</v>
      </c>
      <c r="Y28" s="357">
        <f>SUM(G28:X30)</f>
        <v>11</v>
      </c>
      <c r="Z28" s="387" t="str">
        <f>IF($Y28&lt;6,"5",IF($Y28&lt;12,"10",IF($Y28&gt;11,"20")))</f>
        <v>10</v>
      </c>
      <c r="AA28" s="618" t="s">
        <v>89</v>
      </c>
      <c r="AB28" s="410">
        <f>E28*Z28</f>
        <v>40</v>
      </c>
      <c r="AC28" s="406" t="str">
        <f>IF($AB28=5,"Baja",IF($AB28=10,"Baja", IF($AB28=15,"Moderada",IF($AB28=20,"Moderada", IF($AB28=25,"Moderada",IF($AB28=30,"Alta", IF($AB28=40,"Alta", IF($AB28=50,"Alta",IF($AB28=60,"Extrema", IF($AB28=80,"Extrema", IF($AB28=100,"Extrema","0")))))))))))</f>
        <v>Alta</v>
      </c>
      <c r="AD28" s="61" t="s">
        <v>131</v>
      </c>
      <c r="AE28" s="44" t="s">
        <v>7</v>
      </c>
      <c r="AF28" s="96" t="s">
        <v>59</v>
      </c>
    </row>
    <row r="29" spans="2:34" ht="42.75" customHeight="1" x14ac:dyDescent="0.2">
      <c r="B29" s="612"/>
      <c r="C29" s="606"/>
      <c r="D29" s="382"/>
      <c r="E29" s="405"/>
      <c r="F29" s="405"/>
      <c r="G29" s="600"/>
      <c r="H29" s="600"/>
      <c r="I29" s="600"/>
      <c r="J29" s="600"/>
      <c r="K29" s="600"/>
      <c r="L29" s="600"/>
      <c r="M29" s="600"/>
      <c r="N29" s="600"/>
      <c r="O29" s="600"/>
      <c r="P29" s="600"/>
      <c r="Q29" s="600"/>
      <c r="R29" s="600"/>
      <c r="S29" s="600"/>
      <c r="T29" s="600"/>
      <c r="U29" s="600"/>
      <c r="V29" s="600"/>
      <c r="W29" s="600"/>
      <c r="X29" s="600"/>
      <c r="Y29" s="613"/>
      <c r="Z29" s="388"/>
      <c r="AA29" s="619"/>
      <c r="AB29" s="511"/>
      <c r="AC29" s="512"/>
      <c r="AD29" s="61" t="s">
        <v>236</v>
      </c>
      <c r="AE29" s="44" t="s">
        <v>7</v>
      </c>
      <c r="AF29" s="96" t="s">
        <v>60</v>
      </c>
    </row>
    <row r="30" spans="2:34" ht="50.25" customHeight="1" x14ac:dyDescent="0.2">
      <c r="B30" s="482"/>
      <c r="C30" s="480"/>
      <c r="D30" s="363"/>
      <c r="E30" s="354"/>
      <c r="F30" s="354"/>
      <c r="G30" s="600"/>
      <c r="H30" s="600"/>
      <c r="I30" s="600"/>
      <c r="J30" s="600"/>
      <c r="K30" s="600"/>
      <c r="L30" s="600"/>
      <c r="M30" s="600"/>
      <c r="N30" s="600"/>
      <c r="O30" s="600"/>
      <c r="P30" s="600"/>
      <c r="Q30" s="600"/>
      <c r="R30" s="600"/>
      <c r="S30" s="600"/>
      <c r="T30" s="600"/>
      <c r="U30" s="600"/>
      <c r="V30" s="600"/>
      <c r="W30" s="600"/>
      <c r="X30" s="600"/>
      <c r="Y30" s="358"/>
      <c r="Z30" s="394"/>
      <c r="AA30" s="620"/>
      <c r="AB30" s="411"/>
      <c r="AC30" s="407"/>
      <c r="AD30" s="61" t="s">
        <v>235</v>
      </c>
      <c r="AE30" s="44" t="s">
        <v>48</v>
      </c>
    </row>
    <row r="31" spans="2:34" ht="41.25" customHeight="1" x14ac:dyDescent="0.2">
      <c r="B31" s="595" t="s">
        <v>20</v>
      </c>
      <c r="C31" s="479" t="s">
        <v>130</v>
      </c>
      <c r="D31" s="402" t="s">
        <v>57</v>
      </c>
      <c r="E31" s="598">
        <v>4</v>
      </c>
      <c r="F31" s="353" t="str">
        <f>IF($E31=5,"Casi seguro",IF($E31=4,"Probable",IF($E31=3,"Posible",IF($E31=2,"Improbable",IF($E31=1,"Rara vez","0")))))</f>
        <v>Probable</v>
      </c>
      <c r="G31" s="600">
        <v>0</v>
      </c>
      <c r="H31" s="600">
        <v>1</v>
      </c>
      <c r="I31" s="600">
        <v>1</v>
      </c>
      <c r="J31" s="600">
        <v>1</v>
      </c>
      <c r="K31" s="600">
        <v>1</v>
      </c>
      <c r="L31" s="600">
        <v>1</v>
      </c>
      <c r="M31" s="600">
        <v>0</v>
      </c>
      <c r="N31" s="600">
        <v>1</v>
      </c>
      <c r="O31" s="600">
        <v>1</v>
      </c>
      <c r="P31" s="600">
        <v>1</v>
      </c>
      <c r="Q31" s="600">
        <v>1</v>
      </c>
      <c r="R31" s="600">
        <v>1</v>
      </c>
      <c r="S31" s="600">
        <v>1</v>
      </c>
      <c r="T31" s="600">
        <v>0</v>
      </c>
      <c r="U31" s="600">
        <v>0</v>
      </c>
      <c r="V31" s="600">
        <v>0</v>
      </c>
      <c r="W31" s="600">
        <v>0</v>
      </c>
      <c r="X31" s="600">
        <v>0</v>
      </c>
      <c r="Y31" s="600">
        <f>SUM(G31:X33)</f>
        <v>11</v>
      </c>
      <c r="Z31" s="387" t="str">
        <f>IF($Y31&lt;6,"5",IF($Y31&lt;12,"10",IF($Y31&gt;11,"20")))</f>
        <v>10</v>
      </c>
      <c r="AA31" s="601" t="s">
        <v>89</v>
      </c>
      <c r="AB31" s="410">
        <f>E31*Z31</f>
        <v>40</v>
      </c>
      <c r="AC31" s="406" t="str">
        <f>IF($AB31=5,"Baja",IF($AB31=10,"Baja", IF($AB31=15,"Moderada",IF($AB31=20,"Moderada", IF($AB31=25,"Moderada",IF($AB31=30,"Alta", IF($AB31=40,"Alta", IF($AB31=50,"Alta",IF($AB31=60,"Extrema", IF($AB31=80,"Extrema", IF($AB31=100,"Extrema","0")))))))))))</f>
        <v>Alta</v>
      </c>
      <c r="AD31" s="61" t="s">
        <v>133</v>
      </c>
      <c r="AE31" s="44" t="s">
        <v>7</v>
      </c>
    </row>
    <row r="32" spans="2:34" ht="23.25" customHeight="1" x14ac:dyDescent="0.2">
      <c r="B32" s="595"/>
      <c r="C32" s="606"/>
      <c r="D32" s="382"/>
      <c r="E32" s="598"/>
      <c r="F32" s="405"/>
      <c r="G32" s="600"/>
      <c r="H32" s="600"/>
      <c r="I32" s="600"/>
      <c r="J32" s="600"/>
      <c r="K32" s="600"/>
      <c r="L32" s="600"/>
      <c r="M32" s="600"/>
      <c r="N32" s="600"/>
      <c r="O32" s="600"/>
      <c r="P32" s="600"/>
      <c r="Q32" s="600"/>
      <c r="R32" s="600"/>
      <c r="S32" s="600"/>
      <c r="T32" s="600"/>
      <c r="U32" s="600"/>
      <c r="V32" s="600"/>
      <c r="W32" s="600"/>
      <c r="X32" s="600"/>
      <c r="Y32" s="600"/>
      <c r="Z32" s="388"/>
      <c r="AA32" s="601"/>
      <c r="AB32" s="511"/>
      <c r="AC32" s="512"/>
      <c r="AD32" s="98" t="s">
        <v>132</v>
      </c>
      <c r="AE32" s="44" t="s">
        <v>7</v>
      </c>
    </row>
    <row r="33" spans="2:31" ht="33.75" customHeight="1" x14ac:dyDescent="0.2">
      <c r="B33" s="595"/>
      <c r="C33" s="480"/>
      <c r="D33" s="363"/>
      <c r="E33" s="598"/>
      <c r="F33" s="354"/>
      <c r="G33" s="600"/>
      <c r="H33" s="600"/>
      <c r="I33" s="600"/>
      <c r="J33" s="600"/>
      <c r="K33" s="600"/>
      <c r="L33" s="600"/>
      <c r="M33" s="600"/>
      <c r="N33" s="600"/>
      <c r="O33" s="600"/>
      <c r="P33" s="600"/>
      <c r="Q33" s="600"/>
      <c r="R33" s="600"/>
      <c r="S33" s="600"/>
      <c r="T33" s="600"/>
      <c r="U33" s="600"/>
      <c r="V33" s="600"/>
      <c r="W33" s="600"/>
      <c r="X33" s="600"/>
      <c r="Y33" s="600"/>
      <c r="Z33" s="394"/>
      <c r="AA33" s="601"/>
      <c r="AB33" s="411"/>
      <c r="AC33" s="407"/>
      <c r="AD33" s="98" t="s">
        <v>134</v>
      </c>
      <c r="AE33" s="44" t="s">
        <v>7</v>
      </c>
    </row>
    <row r="34" spans="2:31" ht="45" customHeight="1" x14ac:dyDescent="0.2">
      <c r="B34" s="595" t="s">
        <v>21</v>
      </c>
      <c r="C34" s="479" t="s">
        <v>239</v>
      </c>
      <c r="D34" s="402" t="s">
        <v>60</v>
      </c>
      <c r="E34" s="598">
        <v>4</v>
      </c>
      <c r="F34" s="353" t="str">
        <f>IF($E34=5,"Casi seguro",IF($E34=4,"Probable",IF($E34=3,"Posible",IF($E34=2,"Improbable",IF($E34=1,"Rara vez","0")))))</f>
        <v>Probable</v>
      </c>
      <c r="G34" s="599">
        <v>1</v>
      </c>
      <c r="H34" s="599">
        <v>1</v>
      </c>
      <c r="I34" s="599">
        <v>1</v>
      </c>
      <c r="J34" s="599">
        <v>1</v>
      </c>
      <c r="K34" s="599">
        <v>1</v>
      </c>
      <c r="L34" s="599">
        <v>1</v>
      </c>
      <c r="M34" s="599">
        <v>1</v>
      </c>
      <c r="N34" s="599">
        <v>1</v>
      </c>
      <c r="O34" s="599">
        <v>0</v>
      </c>
      <c r="P34" s="599">
        <v>1</v>
      </c>
      <c r="Q34" s="599">
        <v>1</v>
      </c>
      <c r="R34" s="599">
        <v>1</v>
      </c>
      <c r="S34" s="599">
        <v>1</v>
      </c>
      <c r="T34" s="599">
        <v>1</v>
      </c>
      <c r="U34" s="599">
        <v>1</v>
      </c>
      <c r="V34" s="599">
        <v>0</v>
      </c>
      <c r="W34" s="599">
        <v>1</v>
      </c>
      <c r="X34" s="599">
        <v>1</v>
      </c>
      <c r="Y34" s="600">
        <f>SUM(G34:X37)</f>
        <v>16</v>
      </c>
      <c r="Z34" s="387" t="str">
        <f>IF($Y34&lt;6,"5",IF($Y34&lt;12,"10",IF($Y34&gt;11,"20")))</f>
        <v>20</v>
      </c>
      <c r="AA34" s="601" t="str">
        <f>IF($Z34&lt;6,"Moderado",IF($Z34&lt;12,"Mayor",IF($Z34&gt;11,"Catastrófico")))</f>
        <v>Catastrófico</v>
      </c>
      <c r="AB34" s="410">
        <f>E34*Z34</f>
        <v>80</v>
      </c>
      <c r="AC34" s="406" t="str">
        <f>IF($AB34=5,"Baja",IF($AB34=10,"Baja", IF($AB34=15,"Moderada",IF($AB34=20,"Moderada", IF($AB34=25,"Moderada",IF($AB34=30,"Alta", IF($AB34=40,"Alta", IF($AB34=50,"Alta",IF($AB34=60,"Extrema", IF($AB34=80,"Extrema", IF($AB34=100,"Extrema","0")))))))))))</f>
        <v>Extrema</v>
      </c>
      <c r="AD34" s="61" t="s">
        <v>240</v>
      </c>
      <c r="AE34" s="127" t="s">
        <v>7</v>
      </c>
    </row>
    <row r="35" spans="2:31" ht="31.5" customHeight="1" x14ac:dyDescent="0.2">
      <c r="B35" s="595"/>
      <c r="C35" s="606"/>
      <c r="D35" s="382"/>
      <c r="E35" s="598"/>
      <c r="F35" s="405"/>
      <c r="G35" s="599"/>
      <c r="H35" s="599"/>
      <c r="I35" s="599"/>
      <c r="J35" s="599"/>
      <c r="K35" s="599"/>
      <c r="L35" s="599"/>
      <c r="M35" s="599"/>
      <c r="N35" s="599"/>
      <c r="O35" s="599"/>
      <c r="P35" s="599"/>
      <c r="Q35" s="599"/>
      <c r="R35" s="599"/>
      <c r="S35" s="599"/>
      <c r="T35" s="599"/>
      <c r="U35" s="599"/>
      <c r="V35" s="599"/>
      <c r="W35" s="599"/>
      <c r="X35" s="599"/>
      <c r="Y35" s="600"/>
      <c r="Z35" s="388"/>
      <c r="AA35" s="601"/>
      <c r="AB35" s="511"/>
      <c r="AC35" s="512"/>
      <c r="AD35" s="61" t="s">
        <v>242</v>
      </c>
      <c r="AE35" s="127" t="s">
        <v>7</v>
      </c>
    </row>
    <row r="36" spans="2:31" ht="31.5" customHeight="1" x14ac:dyDescent="0.2">
      <c r="B36" s="595"/>
      <c r="C36" s="606"/>
      <c r="D36" s="382"/>
      <c r="E36" s="598"/>
      <c r="F36" s="405"/>
      <c r="G36" s="599"/>
      <c r="H36" s="599"/>
      <c r="I36" s="599"/>
      <c r="J36" s="599"/>
      <c r="K36" s="599"/>
      <c r="L36" s="599"/>
      <c r="M36" s="599"/>
      <c r="N36" s="599"/>
      <c r="O36" s="599"/>
      <c r="P36" s="599"/>
      <c r="Q36" s="599"/>
      <c r="R36" s="599"/>
      <c r="S36" s="599"/>
      <c r="T36" s="599"/>
      <c r="U36" s="599"/>
      <c r="V36" s="599"/>
      <c r="W36" s="599"/>
      <c r="X36" s="599"/>
      <c r="Y36" s="600"/>
      <c r="Z36" s="388"/>
      <c r="AA36" s="601"/>
      <c r="AB36" s="511"/>
      <c r="AC36" s="512"/>
      <c r="AD36" s="98" t="s">
        <v>243</v>
      </c>
      <c r="AE36" s="127" t="s">
        <v>7</v>
      </c>
    </row>
    <row r="37" spans="2:31" ht="39" customHeight="1" x14ac:dyDescent="0.2">
      <c r="B37" s="595"/>
      <c r="C37" s="480"/>
      <c r="D37" s="363"/>
      <c r="E37" s="598"/>
      <c r="F37" s="354"/>
      <c r="G37" s="599"/>
      <c r="H37" s="599"/>
      <c r="I37" s="599"/>
      <c r="J37" s="599"/>
      <c r="K37" s="599"/>
      <c r="L37" s="599"/>
      <c r="M37" s="599"/>
      <c r="N37" s="599"/>
      <c r="O37" s="599"/>
      <c r="P37" s="599"/>
      <c r="Q37" s="599"/>
      <c r="R37" s="599"/>
      <c r="S37" s="599"/>
      <c r="T37" s="599"/>
      <c r="U37" s="599"/>
      <c r="V37" s="599"/>
      <c r="W37" s="599"/>
      <c r="X37" s="599"/>
      <c r="Y37" s="600"/>
      <c r="Z37" s="394"/>
      <c r="AA37" s="601"/>
      <c r="AB37" s="411"/>
      <c r="AC37" s="407"/>
      <c r="AD37" s="98" t="s">
        <v>241</v>
      </c>
      <c r="AE37" s="127" t="s">
        <v>7</v>
      </c>
    </row>
    <row r="38" spans="2:31" ht="45" customHeight="1" x14ac:dyDescent="0.2">
      <c r="B38" s="595" t="s">
        <v>22</v>
      </c>
      <c r="C38" s="596" t="s">
        <v>165</v>
      </c>
      <c r="D38" s="597" t="s">
        <v>60</v>
      </c>
      <c r="E38" s="598">
        <v>4</v>
      </c>
      <c r="F38" s="598" t="str">
        <f>IF($E38=5,"Casi seguro",IF($E38=4,"Probable",IF($E38=3,"Posible",IF($E38=2,"Improbable",IF($E38=1,"Rara vez","0")))))</f>
        <v>Probable</v>
      </c>
      <c r="G38" s="599">
        <v>1</v>
      </c>
      <c r="H38" s="599">
        <v>1</v>
      </c>
      <c r="I38" s="599">
        <v>1</v>
      </c>
      <c r="J38" s="599">
        <v>1</v>
      </c>
      <c r="K38" s="599">
        <v>1</v>
      </c>
      <c r="L38" s="599">
        <v>1</v>
      </c>
      <c r="M38" s="599">
        <v>1</v>
      </c>
      <c r="N38" s="599">
        <v>1</v>
      </c>
      <c r="O38" s="599">
        <v>0</v>
      </c>
      <c r="P38" s="599">
        <v>1</v>
      </c>
      <c r="Q38" s="599">
        <v>1</v>
      </c>
      <c r="R38" s="599">
        <v>1</v>
      </c>
      <c r="S38" s="599">
        <v>1</v>
      </c>
      <c r="T38" s="599">
        <v>1</v>
      </c>
      <c r="U38" s="599">
        <v>1</v>
      </c>
      <c r="V38" s="599">
        <v>0</v>
      </c>
      <c r="W38" s="599">
        <v>1</v>
      </c>
      <c r="X38" s="599">
        <v>1</v>
      </c>
      <c r="Y38" s="600">
        <f>SUM(G38:X39)</f>
        <v>16</v>
      </c>
      <c r="Z38" s="389" t="str">
        <f>IF($Y38&lt;6,"5",IF($Y38&lt;12,"10",IF($Y38&gt;11,"20")))</f>
        <v>20</v>
      </c>
      <c r="AA38" s="601" t="str">
        <f>IF($Z38&lt;6,"Moderado",IF($Z38&lt;12,"Mayor",IF($Z38&gt;11,"Catastrófico")))</f>
        <v>Catastrófico</v>
      </c>
      <c r="AB38" s="593">
        <f>E38*Z38</f>
        <v>80</v>
      </c>
      <c r="AC38" s="594" t="str">
        <f>IF($AB38=5,"Baja",IF($AB38=10,"Baja", IF($AB38=15,"Moderada",IF($AB38=20,"Moderada", IF($AB38=25,"Moderada",IF($AB38=30,"Alta", IF($AB38=40,"Alta", IF($AB38=50,"Alta",IF($AB38=60,"Extrema", IF($AB38=80,"Extrema", IF($AB38=100,"Extrema","0")))))))))))</f>
        <v>Extrema</v>
      </c>
      <c r="AD38" s="61" t="s">
        <v>246</v>
      </c>
      <c r="AE38" s="127" t="s">
        <v>7</v>
      </c>
    </row>
    <row r="39" spans="2:31" ht="31.5" customHeight="1" x14ac:dyDescent="0.2">
      <c r="B39" s="595"/>
      <c r="C39" s="596"/>
      <c r="D39" s="597"/>
      <c r="E39" s="598"/>
      <c r="F39" s="598"/>
      <c r="G39" s="599"/>
      <c r="H39" s="599"/>
      <c r="I39" s="599"/>
      <c r="J39" s="599"/>
      <c r="K39" s="599"/>
      <c r="L39" s="599"/>
      <c r="M39" s="599"/>
      <c r="N39" s="599"/>
      <c r="O39" s="599"/>
      <c r="P39" s="599"/>
      <c r="Q39" s="599"/>
      <c r="R39" s="599"/>
      <c r="S39" s="599"/>
      <c r="T39" s="599"/>
      <c r="U39" s="599"/>
      <c r="V39" s="599"/>
      <c r="W39" s="599"/>
      <c r="X39" s="599"/>
      <c r="Y39" s="600"/>
      <c r="Z39" s="389"/>
      <c r="AA39" s="601"/>
      <c r="AB39" s="593"/>
      <c r="AC39" s="594"/>
      <c r="AD39" s="61" t="s">
        <v>247</v>
      </c>
      <c r="AE39" s="127" t="s">
        <v>7</v>
      </c>
    </row>
    <row r="40" spans="2:31" ht="45" customHeight="1" x14ac:dyDescent="0.2">
      <c r="B40" s="595" t="s">
        <v>23</v>
      </c>
      <c r="C40" s="479" t="s">
        <v>166</v>
      </c>
      <c r="D40" s="402" t="s">
        <v>60</v>
      </c>
      <c r="E40" s="598">
        <v>4</v>
      </c>
      <c r="F40" s="353" t="str">
        <f>IF($E40=5,"Casi seguro",IF($E40=4,"Probable",IF($E40=3,"Posible",IF($E40=2,"Improbable",IF($E40=1,"Rara vez","0")))))</f>
        <v>Probable</v>
      </c>
      <c r="G40" s="599">
        <v>1</v>
      </c>
      <c r="H40" s="599">
        <v>1</v>
      </c>
      <c r="I40" s="599">
        <v>1</v>
      </c>
      <c r="J40" s="599">
        <v>1</v>
      </c>
      <c r="K40" s="599">
        <v>1</v>
      </c>
      <c r="L40" s="599">
        <v>1</v>
      </c>
      <c r="M40" s="599">
        <v>1</v>
      </c>
      <c r="N40" s="599">
        <v>1</v>
      </c>
      <c r="O40" s="599">
        <v>0</v>
      </c>
      <c r="P40" s="599">
        <v>1</v>
      </c>
      <c r="Q40" s="599">
        <v>1</v>
      </c>
      <c r="R40" s="599">
        <v>1</v>
      </c>
      <c r="S40" s="599">
        <v>1</v>
      </c>
      <c r="T40" s="599">
        <v>1</v>
      </c>
      <c r="U40" s="599">
        <v>1</v>
      </c>
      <c r="V40" s="599">
        <v>0</v>
      </c>
      <c r="W40" s="599">
        <v>1</v>
      </c>
      <c r="X40" s="599">
        <v>1</v>
      </c>
      <c r="Y40" s="600">
        <f>SUM(G40:X42)</f>
        <v>16</v>
      </c>
      <c r="Z40" s="387" t="str">
        <f>IF($Y40&lt;6,"5",IF($Y40&lt;12,"10",IF($Y40&gt;11,"20")))</f>
        <v>20</v>
      </c>
      <c r="AA40" s="601" t="str">
        <f>IF($Z40&lt;6,"Moderado",IF($Z40&lt;12,"Mayor",IF($Z40&gt;11,"Catastrófico")))</f>
        <v>Catastrófico</v>
      </c>
      <c r="AB40" s="410">
        <f>E40*Z40</f>
        <v>80</v>
      </c>
      <c r="AC40" s="406" t="str">
        <f>IF($AB40=5,"Baja",IF($AB40=10,"Baja", IF($AB40=15,"Moderada",IF($AB40=20,"Moderada", IF($AB40=25,"Moderada",IF($AB40=30,"Alta", IF($AB40=40,"Alta", IF($AB40=50,"Alta",IF($AB40=60,"Extrema", IF($AB40=80,"Extrema", IF($AB40=100,"Extrema","0")))))))))))</f>
        <v>Extrema</v>
      </c>
      <c r="AD40" s="61" t="s">
        <v>254</v>
      </c>
      <c r="AE40" s="127" t="s">
        <v>7</v>
      </c>
    </row>
    <row r="41" spans="2:31" ht="31.5" customHeight="1" x14ac:dyDescent="0.2">
      <c r="B41" s="595"/>
      <c r="C41" s="606"/>
      <c r="D41" s="382"/>
      <c r="E41" s="598"/>
      <c r="F41" s="405"/>
      <c r="G41" s="599"/>
      <c r="H41" s="599"/>
      <c r="I41" s="599"/>
      <c r="J41" s="599"/>
      <c r="K41" s="599"/>
      <c r="L41" s="599"/>
      <c r="M41" s="599"/>
      <c r="N41" s="599"/>
      <c r="O41" s="599"/>
      <c r="P41" s="599"/>
      <c r="Q41" s="599"/>
      <c r="R41" s="599"/>
      <c r="S41" s="599"/>
      <c r="T41" s="599"/>
      <c r="U41" s="599"/>
      <c r="V41" s="599"/>
      <c r="W41" s="599"/>
      <c r="X41" s="599"/>
      <c r="Y41" s="600"/>
      <c r="Z41" s="388"/>
      <c r="AA41" s="601"/>
      <c r="AB41" s="511"/>
      <c r="AC41" s="512"/>
      <c r="AD41" s="61" t="s">
        <v>253</v>
      </c>
      <c r="AE41" s="127" t="s">
        <v>7</v>
      </c>
    </row>
    <row r="42" spans="2:31" ht="31.5" customHeight="1" x14ac:dyDescent="0.2">
      <c r="B42" s="595"/>
      <c r="C42" s="606"/>
      <c r="D42" s="382"/>
      <c r="E42" s="598"/>
      <c r="F42" s="405"/>
      <c r="G42" s="599"/>
      <c r="H42" s="599"/>
      <c r="I42" s="599"/>
      <c r="J42" s="599"/>
      <c r="K42" s="599"/>
      <c r="L42" s="599"/>
      <c r="M42" s="599"/>
      <c r="N42" s="599"/>
      <c r="O42" s="599"/>
      <c r="P42" s="599"/>
      <c r="Q42" s="599"/>
      <c r="R42" s="599"/>
      <c r="S42" s="599"/>
      <c r="T42" s="599"/>
      <c r="U42" s="599"/>
      <c r="V42" s="599"/>
      <c r="W42" s="599"/>
      <c r="X42" s="599"/>
      <c r="Y42" s="600"/>
      <c r="Z42" s="388"/>
      <c r="AA42" s="601"/>
      <c r="AB42" s="511"/>
      <c r="AC42" s="512"/>
      <c r="AD42" s="98" t="s">
        <v>252</v>
      </c>
      <c r="AE42" s="127" t="s">
        <v>7</v>
      </c>
    </row>
    <row r="43" spans="2:31" ht="45" customHeight="1" x14ac:dyDescent="0.2">
      <c r="B43" s="595" t="s">
        <v>24</v>
      </c>
      <c r="C43" s="479" t="s">
        <v>168</v>
      </c>
      <c r="D43" s="402" t="s">
        <v>60</v>
      </c>
      <c r="E43" s="598">
        <v>4</v>
      </c>
      <c r="F43" s="353" t="str">
        <f>IF($E43=5,"Casi seguro",IF($E43=4,"Probable",IF($E43=3,"Posible",IF($E43=2,"Improbable",IF($E43=1,"Rara vez","0")))))</f>
        <v>Probable</v>
      </c>
      <c r="G43" s="599">
        <v>1</v>
      </c>
      <c r="H43" s="599">
        <v>1</v>
      </c>
      <c r="I43" s="599">
        <v>1</v>
      </c>
      <c r="J43" s="599">
        <v>1</v>
      </c>
      <c r="K43" s="599">
        <v>1</v>
      </c>
      <c r="L43" s="599">
        <v>1</v>
      </c>
      <c r="M43" s="599">
        <v>1</v>
      </c>
      <c r="N43" s="599">
        <v>1</v>
      </c>
      <c r="O43" s="599">
        <v>0</v>
      </c>
      <c r="P43" s="599">
        <v>1</v>
      </c>
      <c r="Q43" s="599">
        <v>1</v>
      </c>
      <c r="R43" s="599">
        <v>1</v>
      </c>
      <c r="S43" s="599">
        <v>1</v>
      </c>
      <c r="T43" s="599">
        <v>1</v>
      </c>
      <c r="U43" s="599">
        <v>1</v>
      </c>
      <c r="V43" s="599">
        <v>0</v>
      </c>
      <c r="W43" s="599">
        <v>1</v>
      </c>
      <c r="X43" s="599">
        <v>1</v>
      </c>
      <c r="Y43" s="600">
        <f>SUM(G43:X44)</f>
        <v>16</v>
      </c>
      <c r="Z43" s="387" t="str">
        <f>IF($Y43&lt;6,"5",IF($Y43&lt;12,"10",IF($Y43&gt;11,"20")))</f>
        <v>20</v>
      </c>
      <c r="AA43" s="601" t="str">
        <f>IF($Z43&lt;6,"Moderado",IF($Z43&lt;12,"Mayor",IF($Z43&gt;11,"Catastrófico")))</f>
        <v>Catastrófico</v>
      </c>
      <c r="AB43" s="410">
        <f>E43*Z43</f>
        <v>80</v>
      </c>
      <c r="AC43" s="406" t="str">
        <f>IF($AB43=5,"Baja",IF($AB43=10,"Baja", IF($AB43=15,"Moderada",IF($AB43=20,"Moderada", IF($AB43=25,"Moderada",IF($AB43=30,"Alta", IF($AB43=40,"Alta", IF($AB43=50,"Alta",IF($AB43=60,"Extrema", IF($AB43=80,"Extrema", IF($AB43=100,"Extrema","0")))))))))))</f>
        <v>Extrema</v>
      </c>
      <c r="AD43" s="61" t="s">
        <v>256</v>
      </c>
      <c r="AE43" s="127" t="s">
        <v>7</v>
      </c>
    </row>
    <row r="44" spans="2:31" ht="31.5" customHeight="1" x14ac:dyDescent="0.2">
      <c r="B44" s="595"/>
      <c r="C44" s="606"/>
      <c r="D44" s="382"/>
      <c r="E44" s="598"/>
      <c r="F44" s="405"/>
      <c r="G44" s="599"/>
      <c r="H44" s="599"/>
      <c r="I44" s="599"/>
      <c r="J44" s="599"/>
      <c r="K44" s="599"/>
      <c r="L44" s="599"/>
      <c r="M44" s="599"/>
      <c r="N44" s="599"/>
      <c r="O44" s="599"/>
      <c r="P44" s="599"/>
      <c r="Q44" s="599"/>
      <c r="R44" s="599"/>
      <c r="S44" s="599"/>
      <c r="T44" s="599"/>
      <c r="U44" s="599"/>
      <c r="V44" s="599"/>
      <c r="W44" s="599"/>
      <c r="X44" s="599"/>
      <c r="Y44" s="600"/>
      <c r="Z44" s="388"/>
      <c r="AA44" s="601"/>
      <c r="AB44" s="511"/>
      <c r="AC44" s="512"/>
      <c r="AD44" s="61" t="s">
        <v>255</v>
      </c>
      <c r="AE44" s="127" t="s">
        <v>7</v>
      </c>
    </row>
    <row r="45" spans="2:31" ht="45" customHeight="1" x14ac:dyDescent="0.2">
      <c r="B45" s="595" t="s">
        <v>25</v>
      </c>
      <c r="C45" s="479" t="s">
        <v>249</v>
      </c>
      <c r="D45" s="402" t="s">
        <v>60</v>
      </c>
      <c r="E45" s="598">
        <v>4</v>
      </c>
      <c r="F45" s="353" t="str">
        <f>IF($E45=5,"Casi seguro",IF($E45=4,"Probable",IF($E45=3,"Posible",IF($E45=2,"Improbable",IF($E45=1,"Rara vez","0")))))</f>
        <v>Probable</v>
      </c>
      <c r="G45" s="599">
        <v>1</v>
      </c>
      <c r="H45" s="599">
        <v>1</v>
      </c>
      <c r="I45" s="599">
        <v>1</v>
      </c>
      <c r="J45" s="599">
        <v>1</v>
      </c>
      <c r="K45" s="599">
        <v>1</v>
      </c>
      <c r="L45" s="599">
        <v>1</v>
      </c>
      <c r="M45" s="599">
        <v>1</v>
      </c>
      <c r="N45" s="599">
        <v>1</v>
      </c>
      <c r="O45" s="599">
        <v>0</v>
      </c>
      <c r="P45" s="599">
        <v>1</v>
      </c>
      <c r="Q45" s="599">
        <v>1</v>
      </c>
      <c r="R45" s="599">
        <v>1</v>
      </c>
      <c r="S45" s="599">
        <v>1</v>
      </c>
      <c r="T45" s="599">
        <v>1</v>
      </c>
      <c r="U45" s="599">
        <v>1</v>
      </c>
      <c r="V45" s="599">
        <v>0</v>
      </c>
      <c r="W45" s="599">
        <v>1</v>
      </c>
      <c r="X45" s="599">
        <v>1</v>
      </c>
      <c r="Y45" s="600">
        <f>SUM(G45:X46)</f>
        <v>16</v>
      </c>
      <c r="Z45" s="387" t="str">
        <f>IF($Y45&lt;6,"5",IF($Y45&lt;12,"10",IF($Y45&gt;11,"20")))</f>
        <v>20</v>
      </c>
      <c r="AA45" s="601" t="str">
        <f>IF($Z45&lt;6,"Moderado",IF($Z45&lt;12,"Mayor",IF($Z45&gt;11,"Catastrófico")))</f>
        <v>Catastrófico</v>
      </c>
      <c r="AB45" s="410">
        <f>E45*Z45</f>
        <v>80</v>
      </c>
      <c r="AC45" s="406" t="str">
        <f>IF($AB45=5,"Baja",IF($AB45=10,"Baja", IF($AB45=15,"Moderada",IF($AB45=20,"Moderada", IF($AB45=25,"Moderada",IF($AB45=30,"Alta", IF($AB45=40,"Alta", IF($AB45=50,"Alta",IF($AB45=60,"Extrema", IF($AB45=80,"Extrema", IF($AB45=100,"Extrema","0")))))))))))</f>
        <v>Extrema</v>
      </c>
      <c r="AD45" s="61" t="s">
        <v>257</v>
      </c>
      <c r="AE45" s="127" t="s">
        <v>7</v>
      </c>
    </row>
    <row r="46" spans="2:31" ht="45" customHeight="1" x14ac:dyDescent="0.2">
      <c r="B46" s="595"/>
      <c r="C46" s="606"/>
      <c r="D46" s="382"/>
      <c r="E46" s="598"/>
      <c r="F46" s="405"/>
      <c r="G46" s="599"/>
      <c r="H46" s="599"/>
      <c r="I46" s="599"/>
      <c r="J46" s="599"/>
      <c r="K46" s="599"/>
      <c r="L46" s="599"/>
      <c r="M46" s="599"/>
      <c r="N46" s="599"/>
      <c r="O46" s="599"/>
      <c r="P46" s="599"/>
      <c r="Q46" s="599"/>
      <c r="R46" s="599"/>
      <c r="S46" s="599"/>
      <c r="T46" s="599"/>
      <c r="U46" s="599"/>
      <c r="V46" s="599"/>
      <c r="W46" s="599"/>
      <c r="X46" s="599"/>
      <c r="Y46" s="600"/>
      <c r="Z46" s="388"/>
      <c r="AA46" s="601"/>
      <c r="AB46" s="511"/>
      <c r="AC46" s="512"/>
      <c r="AD46" s="61" t="s">
        <v>258</v>
      </c>
      <c r="AE46" s="127" t="s">
        <v>7</v>
      </c>
    </row>
    <row r="47" spans="2:31" ht="45" customHeight="1" x14ac:dyDescent="0.2">
      <c r="B47" s="595" t="s">
        <v>26</v>
      </c>
      <c r="C47" s="479" t="s">
        <v>170</v>
      </c>
      <c r="D47" s="402" t="s">
        <v>60</v>
      </c>
      <c r="E47" s="598">
        <v>4</v>
      </c>
      <c r="F47" s="353" t="str">
        <f>IF($E47=5,"Casi seguro",IF($E47=4,"Probable",IF($E47=3,"Posible",IF($E47=2,"Improbable",IF($E47=1,"Rara vez","0")))))</f>
        <v>Probable</v>
      </c>
      <c r="G47" s="599">
        <v>1</v>
      </c>
      <c r="H47" s="599">
        <v>1</v>
      </c>
      <c r="I47" s="599">
        <v>1</v>
      </c>
      <c r="J47" s="599">
        <v>1</v>
      </c>
      <c r="K47" s="599">
        <v>1</v>
      </c>
      <c r="L47" s="599">
        <v>1</v>
      </c>
      <c r="M47" s="599">
        <v>1</v>
      </c>
      <c r="N47" s="599">
        <v>1</v>
      </c>
      <c r="O47" s="599">
        <v>0</v>
      </c>
      <c r="P47" s="599">
        <v>1</v>
      </c>
      <c r="Q47" s="599">
        <v>1</v>
      </c>
      <c r="R47" s="599">
        <v>1</v>
      </c>
      <c r="S47" s="599">
        <v>1</v>
      </c>
      <c r="T47" s="599">
        <v>1</v>
      </c>
      <c r="U47" s="599">
        <v>1</v>
      </c>
      <c r="V47" s="599">
        <v>0</v>
      </c>
      <c r="W47" s="599">
        <v>1</v>
      </c>
      <c r="X47" s="599">
        <v>1</v>
      </c>
      <c r="Y47" s="600">
        <f>SUM(G47:X49)</f>
        <v>16</v>
      </c>
      <c r="Z47" s="387" t="str">
        <f>IF($Y47&lt;6,"5",IF($Y47&lt;12,"10",IF($Y47&gt;11,"20")))</f>
        <v>20</v>
      </c>
      <c r="AA47" s="601" t="str">
        <f>IF($Z47&lt;6,"Moderado",IF($Z47&lt;12,"Mayor",IF($Z47&gt;11,"Catastrófico")))</f>
        <v>Catastrófico</v>
      </c>
      <c r="AB47" s="410">
        <f>E47*Z47</f>
        <v>80</v>
      </c>
      <c r="AC47" s="406" t="str">
        <f>IF($AB47=5,"Baja",IF($AB47=10,"Baja", IF($AB47=15,"Moderada",IF($AB47=20,"Moderada", IF($AB47=25,"Moderada",IF($AB47=30,"Alta", IF($AB47=40,"Alta", IF($AB47=50,"Alta",IF($AB47=60,"Extrema", IF($AB47=80,"Extrema", IF($AB47=100,"Extrema","0")))))))))))</f>
        <v>Extrema</v>
      </c>
      <c r="AD47" s="61" t="s">
        <v>259</v>
      </c>
      <c r="AE47" s="127" t="s">
        <v>7</v>
      </c>
    </row>
    <row r="48" spans="2:31" ht="31.5" customHeight="1" x14ac:dyDescent="0.2">
      <c r="B48" s="595"/>
      <c r="C48" s="606"/>
      <c r="D48" s="382"/>
      <c r="E48" s="598"/>
      <c r="F48" s="405"/>
      <c r="G48" s="599"/>
      <c r="H48" s="599"/>
      <c r="I48" s="599"/>
      <c r="J48" s="599"/>
      <c r="K48" s="599"/>
      <c r="L48" s="599"/>
      <c r="M48" s="599"/>
      <c r="N48" s="599"/>
      <c r="O48" s="599"/>
      <c r="P48" s="599"/>
      <c r="Q48" s="599"/>
      <c r="R48" s="599"/>
      <c r="S48" s="599"/>
      <c r="T48" s="599"/>
      <c r="U48" s="599"/>
      <c r="V48" s="599"/>
      <c r="W48" s="599"/>
      <c r="X48" s="599"/>
      <c r="Y48" s="600"/>
      <c r="Z48" s="388"/>
      <c r="AA48" s="601"/>
      <c r="AB48" s="511"/>
      <c r="AC48" s="512"/>
      <c r="AD48" s="61" t="s">
        <v>222</v>
      </c>
      <c r="AE48" s="127" t="s">
        <v>7</v>
      </c>
    </row>
    <row r="49" spans="2:31" ht="31.5" customHeight="1" x14ac:dyDescent="0.2">
      <c r="B49" s="595"/>
      <c r="C49" s="606"/>
      <c r="D49" s="382"/>
      <c r="E49" s="598"/>
      <c r="F49" s="405"/>
      <c r="G49" s="599"/>
      <c r="H49" s="599"/>
      <c r="I49" s="599"/>
      <c r="J49" s="599"/>
      <c r="K49" s="599"/>
      <c r="L49" s="599"/>
      <c r="M49" s="599"/>
      <c r="N49" s="599"/>
      <c r="O49" s="599"/>
      <c r="P49" s="599"/>
      <c r="Q49" s="599"/>
      <c r="R49" s="599"/>
      <c r="S49" s="599"/>
      <c r="T49" s="599"/>
      <c r="U49" s="599"/>
      <c r="V49" s="599"/>
      <c r="W49" s="599"/>
      <c r="X49" s="599"/>
      <c r="Y49" s="600"/>
      <c r="Z49" s="388"/>
      <c r="AA49" s="601"/>
      <c r="AB49" s="511"/>
      <c r="AC49" s="512"/>
      <c r="AD49" s="98" t="s">
        <v>260</v>
      </c>
      <c r="AE49" s="127" t="s">
        <v>7</v>
      </c>
    </row>
    <row r="50" spans="2:31" ht="45" customHeight="1" x14ac:dyDescent="0.2">
      <c r="B50" s="595" t="s">
        <v>27</v>
      </c>
      <c r="C50" s="479" t="s">
        <v>530</v>
      </c>
      <c r="D50" s="402" t="s">
        <v>58</v>
      </c>
      <c r="E50" s="598">
        <v>4</v>
      </c>
      <c r="F50" s="353" t="str">
        <f>IF($E50=5,"Casi seguro",IF($E50=4,"Probable",IF($E50=3,"Posible",IF($E50=2,"Improbable",IF($E50=1,"Rara vez","0")))))</f>
        <v>Probable</v>
      </c>
      <c r="G50" s="599">
        <v>1</v>
      </c>
      <c r="H50" s="599">
        <v>1</v>
      </c>
      <c r="I50" s="599">
        <v>1</v>
      </c>
      <c r="J50" s="599">
        <v>1</v>
      </c>
      <c r="K50" s="599">
        <v>0</v>
      </c>
      <c r="L50" s="599">
        <v>1</v>
      </c>
      <c r="M50" s="599">
        <v>0</v>
      </c>
      <c r="N50" s="599">
        <v>0</v>
      </c>
      <c r="O50" s="599">
        <v>1</v>
      </c>
      <c r="P50" s="599">
        <v>1</v>
      </c>
      <c r="Q50" s="599">
        <v>1</v>
      </c>
      <c r="R50" s="599">
        <v>1</v>
      </c>
      <c r="S50" s="599">
        <v>1</v>
      </c>
      <c r="T50" s="599">
        <v>1</v>
      </c>
      <c r="U50" s="599">
        <v>1</v>
      </c>
      <c r="V50" s="599">
        <v>0</v>
      </c>
      <c r="W50" s="599">
        <v>1</v>
      </c>
      <c r="X50" s="599">
        <v>1</v>
      </c>
      <c r="Y50" s="600">
        <f>SUM(G50:X51)</f>
        <v>14</v>
      </c>
      <c r="Z50" s="387" t="str">
        <f>IF($Y50&lt;6,"5",IF($Y50&lt;12,"10",IF($Y50&gt;11,"20")))</f>
        <v>20</v>
      </c>
      <c r="AA50" s="601" t="str">
        <f>IF($Z50&lt;6,"Moderado",IF($Z50&lt;12,"Mayor",IF($Z50&gt;11,"Catastrófico")))</f>
        <v>Catastrófico</v>
      </c>
      <c r="AB50" s="410">
        <f>E50*Z50</f>
        <v>80</v>
      </c>
      <c r="AC50" s="406" t="str">
        <f>IF($AB50=5,"Baja",IF($AB50=10,"Baja", IF($AB50=15,"Moderada",IF($AB50=20,"Moderada", IF($AB50=25,"Moderada",IF($AB50=30,"Alta", IF($AB50=40,"Alta", IF($AB50=50,"Alta",IF($AB50=60,"Extrema", IF($AB50=80,"Extrema", IF($AB50=100,"Extrema","0")))))))))))</f>
        <v>Extrema</v>
      </c>
      <c r="AD50" s="61" t="s">
        <v>261</v>
      </c>
      <c r="AE50" s="127" t="s">
        <v>7</v>
      </c>
    </row>
    <row r="51" spans="2:31" ht="31.5" customHeight="1" x14ac:dyDescent="0.2">
      <c r="B51" s="595"/>
      <c r="C51" s="606"/>
      <c r="D51" s="382"/>
      <c r="E51" s="598"/>
      <c r="F51" s="405"/>
      <c r="G51" s="599"/>
      <c r="H51" s="599"/>
      <c r="I51" s="599"/>
      <c r="J51" s="599"/>
      <c r="K51" s="599"/>
      <c r="L51" s="599"/>
      <c r="M51" s="599"/>
      <c r="N51" s="599"/>
      <c r="O51" s="599"/>
      <c r="P51" s="599"/>
      <c r="Q51" s="599"/>
      <c r="R51" s="599"/>
      <c r="S51" s="599"/>
      <c r="T51" s="599"/>
      <c r="U51" s="599"/>
      <c r="V51" s="599"/>
      <c r="W51" s="599"/>
      <c r="X51" s="599"/>
      <c r="Y51" s="600"/>
      <c r="Z51" s="388"/>
      <c r="AA51" s="601"/>
      <c r="AB51" s="511"/>
      <c r="AC51" s="512"/>
      <c r="AD51" s="61" t="s">
        <v>262</v>
      </c>
      <c r="AE51" s="127" t="s">
        <v>7</v>
      </c>
    </row>
    <row r="52" spans="2:31" ht="45" customHeight="1" x14ac:dyDescent="0.2">
      <c r="B52" s="595" t="s">
        <v>28</v>
      </c>
      <c r="C52" s="479" t="s">
        <v>174</v>
      </c>
      <c r="D52" s="402" t="s">
        <v>58</v>
      </c>
      <c r="E52" s="598">
        <v>4</v>
      </c>
      <c r="F52" s="353" t="str">
        <f>IF($E52=5,"Casi seguro",IF($E52=4,"Probable",IF($E52=3,"Posible",IF($E52=2,"Improbable",IF($E52=1,"Rara vez","0")))))</f>
        <v>Probable</v>
      </c>
      <c r="G52" s="599">
        <v>1</v>
      </c>
      <c r="H52" s="599">
        <v>1</v>
      </c>
      <c r="I52" s="599">
        <v>1</v>
      </c>
      <c r="J52" s="599">
        <v>1</v>
      </c>
      <c r="K52" s="599">
        <v>0</v>
      </c>
      <c r="L52" s="599">
        <v>1</v>
      </c>
      <c r="M52" s="599">
        <v>0</v>
      </c>
      <c r="N52" s="599">
        <v>0</v>
      </c>
      <c r="O52" s="599">
        <v>1</v>
      </c>
      <c r="P52" s="599">
        <v>1</v>
      </c>
      <c r="Q52" s="599">
        <v>1</v>
      </c>
      <c r="R52" s="599">
        <v>1</v>
      </c>
      <c r="S52" s="599">
        <v>1</v>
      </c>
      <c r="T52" s="599">
        <v>1</v>
      </c>
      <c r="U52" s="599">
        <v>1</v>
      </c>
      <c r="V52" s="599">
        <v>0</v>
      </c>
      <c r="W52" s="599">
        <v>1</v>
      </c>
      <c r="X52" s="599">
        <v>1</v>
      </c>
      <c r="Y52" s="600">
        <f>SUM(G52:X53)</f>
        <v>14</v>
      </c>
      <c r="Z52" s="387" t="str">
        <f>IF($Y52&lt;6,"5",IF($Y52&lt;12,"10",IF($Y52&gt;11,"20")))</f>
        <v>20</v>
      </c>
      <c r="AA52" s="601" t="str">
        <f>IF($Z52&lt;6,"Moderado",IF($Z52&lt;12,"Mayor",IF($Z52&gt;11,"Catastrófico")))</f>
        <v>Catastrófico</v>
      </c>
      <c r="AB52" s="410">
        <f>E52*Z52</f>
        <v>80</v>
      </c>
      <c r="AC52" s="406" t="str">
        <f>IF($AB52=5,"Baja",IF($AB52=10,"Baja", IF($AB52=15,"Moderada",IF($AB52=20,"Moderada", IF($AB52=25,"Moderada",IF($AB52=30,"Alta", IF($AB52=40,"Alta", IF($AB52=50,"Alta",IF($AB52=60,"Extrema", IF($AB52=80,"Extrema", IF($AB52=100,"Extrema","0")))))))))))</f>
        <v>Extrema</v>
      </c>
      <c r="AD52" s="61" t="s">
        <v>261</v>
      </c>
      <c r="AE52" s="127" t="s">
        <v>7</v>
      </c>
    </row>
    <row r="53" spans="2:31" ht="31.5" customHeight="1" x14ac:dyDescent="0.2">
      <c r="B53" s="595"/>
      <c r="C53" s="606"/>
      <c r="D53" s="382"/>
      <c r="E53" s="598"/>
      <c r="F53" s="405"/>
      <c r="G53" s="599"/>
      <c r="H53" s="599"/>
      <c r="I53" s="599"/>
      <c r="J53" s="599"/>
      <c r="K53" s="599"/>
      <c r="L53" s="599"/>
      <c r="M53" s="599"/>
      <c r="N53" s="599"/>
      <c r="O53" s="599"/>
      <c r="P53" s="599"/>
      <c r="Q53" s="599"/>
      <c r="R53" s="599"/>
      <c r="S53" s="599"/>
      <c r="T53" s="599"/>
      <c r="U53" s="599"/>
      <c r="V53" s="599"/>
      <c r="W53" s="599"/>
      <c r="X53" s="599"/>
      <c r="Y53" s="600"/>
      <c r="Z53" s="388"/>
      <c r="AA53" s="601"/>
      <c r="AB53" s="511"/>
      <c r="AC53" s="512"/>
      <c r="AD53" s="61" t="s">
        <v>262</v>
      </c>
      <c r="AE53" s="127" t="s">
        <v>7</v>
      </c>
    </row>
    <row r="54" spans="2:31" ht="45" customHeight="1" x14ac:dyDescent="0.2">
      <c r="B54" s="595" t="s">
        <v>29</v>
      </c>
      <c r="C54" s="479" t="s">
        <v>251</v>
      </c>
      <c r="D54" s="402" t="s">
        <v>60</v>
      </c>
      <c r="E54" s="598">
        <v>4</v>
      </c>
      <c r="F54" s="353" t="str">
        <f>IF($E54=5,"Casi seguro",IF($E54=4,"Probable",IF($E54=3,"Posible",IF($E54=2,"Improbable",IF($E54=1,"Rara vez","0")))))</f>
        <v>Probable</v>
      </c>
      <c r="G54" s="599">
        <v>1</v>
      </c>
      <c r="H54" s="599">
        <v>1</v>
      </c>
      <c r="I54" s="599">
        <v>1</v>
      </c>
      <c r="J54" s="599">
        <v>1</v>
      </c>
      <c r="K54" s="599">
        <v>0</v>
      </c>
      <c r="L54" s="599">
        <v>1</v>
      </c>
      <c r="M54" s="599">
        <v>0</v>
      </c>
      <c r="N54" s="599">
        <v>0</v>
      </c>
      <c r="O54" s="599">
        <v>1</v>
      </c>
      <c r="P54" s="599">
        <v>1</v>
      </c>
      <c r="Q54" s="599">
        <v>1</v>
      </c>
      <c r="R54" s="599">
        <v>1</v>
      </c>
      <c r="S54" s="599">
        <v>1</v>
      </c>
      <c r="T54" s="599">
        <v>1</v>
      </c>
      <c r="U54" s="599">
        <v>1</v>
      </c>
      <c r="V54" s="599">
        <v>0</v>
      </c>
      <c r="W54" s="599">
        <v>1</v>
      </c>
      <c r="X54" s="599">
        <v>1</v>
      </c>
      <c r="Y54" s="600">
        <f>SUM(G54:X55)</f>
        <v>14</v>
      </c>
      <c r="Z54" s="387" t="str">
        <f>IF($Y54&lt;6,"5",IF($Y54&lt;12,"10",IF($Y54&gt;11,"20")))</f>
        <v>20</v>
      </c>
      <c r="AA54" s="601" t="str">
        <f>IF($Z54&lt;6,"Moderado",IF($Z54&lt;12,"Mayor",IF($Z54&gt;11,"Catastrófico")))</f>
        <v>Catastrófico</v>
      </c>
      <c r="AB54" s="410">
        <f>E54*Z54</f>
        <v>80</v>
      </c>
      <c r="AC54" s="406" t="str">
        <f>IF($AB54=5,"Baja",IF($AB54=10,"Baja", IF($AB54=15,"Moderada",IF($AB54=20,"Moderada", IF($AB54=25,"Moderada",IF($AB54=30,"Alta", IF($AB54=40,"Alta", IF($AB54=50,"Alta",IF($AB54=60,"Extrema", IF($AB54=80,"Extrema", IF($AB54=100,"Extrema","0")))))))))))</f>
        <v>Extrema</v>
      </c>
      <c r="AD54" s="61" t="s">
        <v>261</v>
      </c>
      <c r="AE54" s="127" t="s">
        <v>7</v>
      </c>
    </row>
    <row r="55" spans="2:31" ht="31.5" customHeight="1" x14ac:dyDescent="0.2">
      <c r="B55" s="595"/>
      <c r="C55" s="606"/>
      <c r="D55" s="382"/>
      <c r="E55" s="598"/>
      <c r="F55" s="405"/>
      <c r="G55" s="599"/>
      <c r="H55" s="599"/>
      <c r="I55" s="599"/>
      <c r="J55" s="599"/>
      <c r="K55" s="599"/>
      <c r="L55" s="599"/>
      <c r="M55" s="599"/>
      <c r="N55" s="599"/>
      <c r="O55" s="599"/>
      <c r="P55" s="599"/>
      <c r="Q55" s="599"/>
      <c r="R55" s="599"/>
      <c r="S55" s="599"/>
      <c r="T55" s="599"/>
      <c r="U55" s="599"/>
      <c r="V55" s="599"/>
      <c r="W55" s="599"/>
      <c r="X55" s="599"/>
      <c r="Y55" s="600"/>
      <c r="Z55" s="388"/>
      <c r="AA55" s="601"/>
      <c r="AB55" s="511"/>
      <c r="AC55" s="512"/>
      <c r="AD55" s="61" t="s">
        <v>262</v>
      </c>
      <c r="AE55" s="127" t="s">
        <v>7</v>
      </c>
    </row>
    <row r="56" spans="2:31" ht="45" customHeight="1" x14ac:dyDescent="0.2">
      <c r="B56" s="595" t="s">
        <v>30</v>
      </c>
      <c r="C56" s="479" t="s">
        <v>250</v>
      </c>
      <c r="D56" s="402" t="s">
        <v>57</v>
      </c>
      <c r="E56" s="598">
        <v>3</v>
      </c>
      <c r="F56" s="353" t="str">
        <f>IF($E56=5,"Casi seguro",IF($E56=4,"Probable",IF($E56=3,"Posible",IF($E56=2,"Improbable",IF($E56=1,"Rara vez","0")))))</f>
        <v>Posible</v>
      </c>
      <c r="G56" s="599">
        <v>1</v>
      </c>
      <c r="H56" s="599">
        <v>1</v>
      </c>
      <c r="I56" s="599">
        <v>1</v>
      </c>
      <c r="J56" s="599">
        <v>1</v>
      </c>
      <c r="K56" s="599">
        <v>0</v>
      </c>
      <c r="L56" s="599">
        <v>1</v>
      </c>
      <c r="M56" s="599">
        <v>0</v>
      </c>
      <c r="N56" s="599">
        <v>0</v>
      </c>
      <c r="O56" s="599">
        <v>1</v>
      </c>
      <c r="P56" s="599">
        <v>1</v>
      </c>
      <c r="Q56" s="599">
        <v>1</v>
      </c>
      <c r="R56" s="599">
        <v>1</v>
      </c>
      <c r="S56" s="599">
        <v>1</v>
      </c>
      <c r="T56" s="599">
        <v>1</v>
      </c>
      <c r="U56" s="599">
        <v>1</v>
      </c>
      <c r="V56" s="599">
        <v>0</v>
      </c>
      <c r="W56" s="599">
        <v>1</v>
      </c>
      <c r="X56" s="599">
        <v>1</v>
      </c>
      <c r="Y56" s="600">
        <f>SUM(G56:X57)</f>
        <v>14</v>
      </c>
      <c r="Z56" s="387" t="str">
        <f>IF($Y56&lt;6,"5",IF($Y56&lt;12,"10",IF($Y56&gt;11,"20")))</f>
        <v>20</v>
      </c>
      <c r="AA56" s="601" t="str">
        <f>IF($Z56&lt;6,"Moderado",IF($Z56&lt;12,"Mayor",IF($Z56&gt;11,"Catastrófico")))</f>
        <v>Catastrófico</v>
      </c>
      <c r="AB56" s="410">
        <f>E56*Z56</f>
        <v>60</v>
      </c>
      <c r="AC56" s="406" t="str">
        <f>IF($AB56=5,"Baja",IF($AB56=10,"Baja", IF($AB56=15,"Moderada",IF($AB56=20,"Moderada", IF($AB56=25,"Moderada",IF($AB56=30,"Alta", IF($AB56=40,"Alta", IF($AB56=50,"Alta",IF($AB56=60,"Extrema", IF($AB56=80,"Extrema", IF($AB56=100,"Extrema","0")))))))))))</f>
        <v>Extrema</v>
      </c>
      <c r="AD56" s="61" t="s">
        <v>261</v>
      </c>
      <c r="AE56" s="127" t="s">
        <v>7</v>
      </c>
    </row>
    <row r="57" spans="2:31" ht="31.5" customHeight="1" x14ac:dyDescent="0.2">
      <c r="B57" s="595"/>
      <c r="C57" s="606"/>
      <c r="D57" s="382"/>
      <c r="E57" s="598"/>
      <c r="F57" s="405"/>
      <c r="G57" s="599"/>
      <c r="H57" s="599"/>
      <c r="I57" s="599"/>
      <c r="J57" s="599"/>
      <c r="K57" s="599"/>
      <c r="L57" s="599"/>
      <c r="M57" s="599"/>
      <c r="N57" s="599"/>
      <c r="O57" s="599"/>
      <c r="P57" s="599"/>
      <c r="Q57" s="599"/>
      <c r="R57" s="599"/>
      <c r="S57" s="599"/>
      <c r="T57" s="599"/>
      <c r="U57" s="599"/>
      <c r="V57" s="599"/>
      <c r="W57" s="599"/>
      <c r="X57" s="599"/>
      <c r="Y57" s="600"/>
      <c r="Z57" s="388"/>
      <c r="AA57" s="601"/>
      <c r="AB57" s="511"/>
      <c r="AC57" s="512"/>
      <c r="AD57" s="61" t="s">
        <v>262</v>
      </c>
      <c r="AE57" s="127" t="s">
        <v>7</v>
      </c>
    </row>
    <row r="58" spans="2:31" ht="69.75" customHeight="1" x14ac:dyDescent="0.2">
      <c r="B58" s="253" t="s">
        <v>31</v>
      </c>
      <c r="C58" s="114" t="s">
        <v>250</v>
      </c>
      <c r="D58" s="132" t="s">
        <v>59</v>
      </c>
      <c r="E58" s="127">
        <v>4</v>
      </c>
      <c r="F58" s="111" t="str">
        <f>IF($E58=5,"Casi seguro",IF($E58=4,"Probable",IF($E58=3,"Posible",IF($E58=2,"Improbable",IF($E58=1,"Rara vez","0")))))</f>
        <v>Probable</v>
      </c>
      <c r="G58" s="116">
        <v>1</v>
      </c>
      <c r="H58" s="116">
        <v>1</v>
      </c>
      <c r="I58" s="116">
        <v>1</v>
      </c>
      <c r="J58" s="116">
        <v>1</v>
      </c>
      <c r="K58" s="116">
        <v>0</v>
      </c>
      <c r="L58" s="116">
        <v>1</v>
      </c>
      <c r="M58" s="116">
        <v>0</v>
      </c>
      <c r="N58" s="116">
        <v>0</v>
      </c>
      <c r="O58" s="116">
        <v>1</v>
      </c>
      <c r="P58" s="116">
        <v>1</v>
      </c>
      <c r="Q58" s="116">
        <v>1</v>
      </c>
      <c r="R58" s="116">
        <v>1</v>
      </c>
      <c r="S58" s="116">
        <v>1</v>
      </c>
      <c r="T58" s="116">
        <v>1</v>
      </c>
      <c r="U58" s="116">
        <v>1</v>
      </c>
      <c r="V58" s="116">
        <v>0</v>
      </c>
      <c r="W58" s="116">
        <v>1</v>
      </c>
      <c r="X58" s="116">
        <v>1</v>
      </c>
      <c r="Y58" s="110">
        <f>SUM(G58:X58)</f>
        <v>14</v>
      </c>
      <c r="Z58" s="112" t="str">
        <f>IF($Y58&lt;6,"5",IF($Y58&lt;12,"10",IF($Y58&gt;11,"20")))</f>
        <v>20</v>
      </c>
      <c r="AA58" s="115" t="str">
        <f>IF($Z58&lt;6,"Moderado",IF($Z58&lt;12,"Mayor",IF($Z58&gt;11,"Catastrófico")))</f>
        <v>Catastrófico</v>
      </c>
      <c r="AB58" s="131">
        <f>E58*Z58</f>
        <v>80</v>
      </c>
      <c r="AC58" s="113" t="str">
        <f>IF($AB58=5,"Baja",IF($AB58=10,"Baja", IF($AB58=15,"Moderada",IF($AB58=20,"Moderada", IF($AB58=25,"Moderada",IF($AB58=30,"Alta", IF($AB58=40,"Alta", IF($AB58=50,"Alta",IF($AB58=60,"Extrema", IF($AB58=80,"Extrema", IF($AB58=100,"Extrema","0")))))))))))</f>
        <v>Extrema</v>
      </c>
      <c r="AD58" s="61" t="s">
        <v>263</v>
      </c>
      <c r="AE58" s="127" t="s">
        <v>7</v>
      </c>
    </row>
    <row r="59" spans="2:31" ht="45" customHeight="1" x14ac:dyDescent="0.2">
      <c r="B59" s="595" t="s">
        <v>273</v>
      </c>
      <c r="C59" s="479" t="s">
        <v>545</v>
      </c>
      <c r="D59" s="402" t="s">
        <v>59</v>
      </c>
      <c r="E59" s="598">
        <v>4</v>
      </c>
      <c r="F59" s="353" t="str">
        <f>IF($E59=5,"Casi seguro",IF($E59=4,"Probable",IF($E59=3,"Posible",IF($E59=2,"Improbable",IF($E59=1,"Rara vez","0")))))</f>
        <v>Probable</v>
      </c>
      <c r="G59" s="599">
        <v>1</v>
      </c>
      <c r="H59" s="599">
        <v>1</v>
      </c>
      <c r="I59" s="599">
        <v>1</v>
      </c>
      <c r="J59" s="599">
        <v>1</v>
      </c>
      <c r="K59" s="599">
        <v>1</v>
      </c>
      <c r="L59" s="599">
        <v>1</v>
      </c>
      <c r="M59" s="599">
        <v>0</v>
      </c>
      <c r="N59" s="599">
        <v>0</v>
      </c>
      <c r="O59" s="599">
        <v>1</v>
      </c>
      <c r="P59" s="599">
        <v>1</v>
      </c>
      <c r="Q59" s="599">
        <v>1</v>
      </c>
      <c r="R59" s="599">
        <v>1</v>
      </c>
      <c r="S59" s="599">
        <v>1</v>
      </c>
      <c r="T59" s="599">
        <v>1</v>
      </c>
      <c r="U59" s="599">
        <v>1</v>
      </c>
      <c r="V59" s="599">
        <v>0</v>
      </c>
      <c r="W59" s="599">
        <v>1</v>
      </c>
      <c r="X59" s="599">
        <v>1</v>
      </c>
      <c r="Y59" s="600">
        <f>SUM(G59:X60)</f>
        <v>15</v>
      </c>
      <c r="Z59" s="387" t="str">
        <f>IF($Y59&lt;6,"5",IF($Y59&lt;12,"10",IF($Y59&gt;11,"20")))</f>
        <v>20</v>
      </c>
      <c r="AA59" s="601" t="str">
        <f>IF($Z59&lt;6,"Moderado",IF($Z59&lt;12,"Mayor",IF($Z59&gt;11,"Catastrófico")))</f>
        <v>Catastrófico</v>
      </c>
      <c r="AB59" s="410">
        <f>E59*Z59</f>
        <v>80</v>
      </c>
      <c r="AC59" s="406" t="str">
        <f>IF($AB59=5,"Baja",IF($AB59=10,"Baja", IF($AB59=15,"Moderada",IF($AB59=20,"Moderada", IF($AB59=25,"Moderada",IF($AB59=30,"Alta", IF($AB59=40,"Alta", IF($AB59=50,"Alta",IF($AB59=60,"Extrema", IF($AB59=80,"Extrema", IF($AB59=100,"Extrema","0")))))))))))</f>
        <v>Extrema</v>
      </c>
      <c r="AD59" s="61" t="s">
        <v>257</v>
      </c>
      <c r="AE59" s="127" t="s">
        <v>7</v>
      </c>
    </row>
    <row r="60" spans="2:31" ht="42.75" customHeight="1" x14ac:dyDescent="0.2">
      <c r="B60" s="595"/>
      <c r="C60" s="606"/>
      <c r="D60" s="382"/>
      <c r="E60" s="598"/>
      <c r="F60" s="405"/>
      <c r="G60" s="599"/>
      <c r="H60" s="599"/>
      <c r="I60" s="599"/>
      <c r="J60" s="599"/>
      <c r="K60" s="599"/>
      <c r="L60" s="599"/>
      <c r="M60" s="599"/>
      <c r="N60" s="599"/>
      <c r="O60" s="599"/>
      <c r="P60" s="599"/>
      <c r="Q60" s="599"/>
      <c r="R60" s="599"/>
      <c r="S60" s="599"/>
      <c r="T60" s="599"/>
      <c r="U60" s="599"/>
      <c r="V60" s="599"/>
      <c r="W60" s="599"/>
      <c r="X60" s="599"/>
      <c r="Y60" s="600"/>
      <c r="Z60" s="388"/>
      <c r="AA60" s="601"/>
      <c r="AB60" s="511"/>
      <c r="AC60" s="512"/>
      <c r="AD60" s="61" t="s">
        <v>258</v>
      </c>
      <c r="AE60" s="127" t="s">
        <v>7</v>
      </c>
    </row>
    <row r="61" spans="2:31" ht="45" customHeight="1" x14ac:dyDescent="0.2">
      <c r="B61" s="595" t="s">
        <v>288</v>
      </c>
      <c r="C61" s="479" t="s">
        <v>221</v>
      </c>
      <c r="D61" s="402" t="s">
        <v>59</v>
      </c>
      <c r="E61" s="598">
        <v>4</v>
      </c>
      <c r="F61" s="353" t="str">
        <f>IF($E61=5,"Casi seguro",IF($E61=4,"Probable",IF($E61=3,"Posible",IF($E61=2,"Improbable",IF($E61=1,"Rara vez","0")))))</f>
        <v>Probable</v>
      </c>
      <c r="G61" s="599">
        <v>1</v>
      </c>
      <c r="H61" s="599">
        <v>1</v>
      </c>
      <c r="I61" s="599">
        <v>1</v>
      </c>
      <c r="J61" s="599">
        <v>1</v>
      </c>
      <c r="K61" s="599">
        <v>1</v>
      </c>
      <c r="L61" s="599">
        <v>1</v>
      </c>
      <c r="M61" s="599">
        <v>0</v>
      </c>
      <c r="N61" s="599">
        <v>0</v>
      </c>
      <c r="O61" s="599">
        <v>1</v>
      </c>
      <c r="P61" s="599">
        <v>1</v>
      </c>
      <c r="Q61" s="599">
        <v>1</v>
      </c>
      <c r="R61" s="599">
        <v>1</v>
      </c>
      <c r="S61" s="599">
        <v>1</v>
      </c>
      <c r="T61" s="599">
        <v>1</v>
      </c>
      <c r="U61" s="599">
        <v>1</v>
      </c>
      <c r="V61" s="599">
        <v>0</v>
      </c>
      <c r="W61" s="599">
        <v>1</v>
      </c>
      <c r="X61" s="599">
        <v>1</v>
      </c>
      <c r="Y61" s="600">
        <f>SUM(G61:X64)</f>
        <v>15</v>
      </c>
      <c r="Z61" s="387" t="str">
        <f>IF($Y61&lt;6,"5",IF($Y61&lt;12,"10",IF($Y61&gt;11,"20")))</f>
        <v>20</v>
      </c>
      <c r="AA61" s="601" t="str">
        <f>IF($Z61&lt;6,"Moderado",IF($Z61&lt;12,"Mayor",IF($Z61&gt;11,"Catastrófico")))</f>
        <v>Catastrófico</v>
      </c>
      <c r="AB61" s="410">
        <f>E61*Z61</f>
        <v>80</v>
      </c>
      <c r="AC61" s="406" t="str">
        <f>IF($AB61=5,"Baja",IF($AB61=10,"Baja", IF($AB61=15,"Moderada",IF($AB61=20,"Moderada", IF($AB61=25,"Moderada",IF($AB61=30,"Alta", IF($AB61=40,"Alta", IF($AB61=50,"Alta",IF($AB61=60,"Extrema", IF($AB61=80,"Extrema", IF($AB61=100,"Extrema","0")))))))))))</f>
        <v>Extrema</v>
      </c>
      <c r="AD61" s="61" t="s">
        <v>269</v>
      </c>
      <c r="AE61" s="44" t="s">
        <v>7</v>
      </c>
    </row>
    <row r="62" spans="2:31" ht="31.5" customHeight="1" x14ac:dyDescent="0.2">
      <c r="B62" s="595"/>
      <c r="C62" s="606"/>
      <c r="D62" s="382"/>
      <c r="E62" s="598"/>
      <c r="F62" s="405"/>
      <c r="G62" s="599"/>
      <c r="H62" s="599"/>
      <c r="I62" s="599"/>
      <c r="J62" s="599"/>
      <c r="K62" s="599"/>
      <c r="L62" s="599"/>
      <c r="M62" s="599"/>
      <c r="N62" s="599"/>
      <c r="O62" s="599"/>
      <c r="P62" s="599"/>
      <c r="Q62" s="599"/>
      <c r="R62" s="599"/>
      <c r="S62" s="599"/>
      <c r="T62" s="599"/>
      <c r="U62" s="599"/>
      <c r="V62" s="599"/>
      <c r="W62" s="599"/>
      <c r="X62" s="599"/>
      <c r="Y62" s="600"/>
      <c r="Z62" s="388"/>
      <c r="AA62" s="601"/>
      <c r="AB62" s="511"/>
      <c r="AC62" s="512"/>
      <c r="AD62" s="61" t="s">
        <v>268</v>
      </c>
      <c r="AE62" s="44" t="s">
        <v>7</v>
      </c>
    </row>
    <row r="63" spans="2:31" ht="31.5" customHeight="1" x14ac:dyDescent="0.2">
      <c r="B63" s="595"/>
      <c r="C63" s="606"/>
      <c r="D63" s="382"/>
      <c r="E63" s="598"/>
      <c r="F63" s="405"/>
      <c r="G63" s="599"/>
      <c r="H63" s="599"/>
      <c r="I63" s="599"/>
      <c r="J63" s="599"/>
      <c r="K63" s="599"/>
      <c r="L63" s="599"/>
      <c r="M63" s="599"/>
      <c r="N63" s="599"/>
      <c r="O63" s="599"/>
      <c r="P63" s="599"/>
      <c r="Q63" s="599"/>
      <c r="R63" s="599"/>
      <c r="S63" s="599"/>
      <c r="T63" s="599"/>
      <c r="U63" s="599"/>
      <c r="V63" s="599"/>
      <c r="W63" s="599"/>
      <c r="X63" s="599"/>
      <c r="Y63" s="600"/>
      <c r="Z63" s="388"/>
      <c r="AA63" s="601"/>
      <c r="AB63" s="511"/>
      <c r="AC63" s="512"/>
      <c r="AD63" s="98" t="s">
        <v>267</v>
      </c>
      <c r="AE63" s="44" t="s">
        <v>7</v>
      </c>
    </row>
    <row r="64" spans="2:31" ht="39" customHeight="1" x14ac:dyDescent="0.2">
      <c r="B64" s="595"/>
      <c r="C64" s="480"/>
      <c r="D64" s="363"/>
      <c r="E64" s="598"/>
      <c r="F64" s="354"/>
      <c r="G64" s="599"/>
      <c r="H64" s="599"/>
      <c r="I64" s="599"/>
      <c r="J64" s="599"/>
      <c r="K64" s="599"/>
      <c r="L64" s="599"/>
      <c r="M64" s="599"/>
      <c r="N64" s="599"/>
      <c r="O64" s="599"/>
      <c r="P64" s="599"/>
      <c r="Q64" s="599"/>
      <c r="R64" s="599"/>
      <c r="S64" s="599"/>
      <c r="T64" s="599"/>
      <c r="U64" s="599"/>
      <c r="V64" s="599"/>
      <c r="W64" s="599"/>
      <c r="X64" s="599"/>
      <c r="Y64" s="600"/>
      <c r="Z64" s="394"/>
      <c r="AA64" s="601"/>
      <c r="AB64" s="411"/>
      <c r="AC64" s="407"/>
      <c r="AD64" s="98" t="s">
        <v>266</v>
      </c>
      <c r="AE64" s="44" t="s">
        <v>7</v>
      </c>
    </row>
    <row r="65" spans="2:31" ht="45" customHeight="1" x14ac:dyDescent="0.2">
      <c r="B65" s="595" t="s">
        <v>289</v>
      </c>
      <c r="C65" s="479" t="s">
        <v>276</v>
      </c>
      <c r="D65" s="402" t="s">
        <v>59</v>
      </c>
      <c r="E65" s="598">
        <v>4</v>
      </c>
      <c r="F65" s="353" t="str">
        <f>IF($E65=5,"Casi seguro",IF($E65=4,"Probable",IF($E65=3,"Posible",IF($E65=2,"Improbable",IF($E65=1,"Rara vez","0")))))</f>
        <v>Probable</v>
      </c>
      <c r="G65" s="599">
        <v>1</v>
      </c>
      <c r="H65" s="599">
        <v>1</v>
      </c>
      <c r="I65" s="599">
        <v>1</v>
      </c>
      <c r="J65" s="599">
        <v>0</v>
      </c>
      <c r="K65" s="599">
        <v>1</v>
      </c>
      <c r="L65" s="599">
        <v>0</v>
      </c>
      <c r="M65" s="599">
        <v>0</v>
      </c>
      <c r="N65" s="599">
        <v>0</v>
      </c>
      <c r="O65" s="599">
        <v>1</v>
      </c>
      <c r="P65" s="599">
        <v>1</v>
      </c>
      <c r="Q65" s="599">
        <v>1</v>
      </c>
      <c r="R65" s="599">
        <v>1</v>
      </c>
      <c r="S65" s="599">
        <v>1</v>
      </c>
      <c r="T65" s="599">
        <v>1</v>
      </c>
      <c r="U65" s="599">
        <v>1</v>
      </c>
      <c r="V65" s="599">
        <v>0</v>
      </c>
      <c r="W65" s="599">
        <v>1</v>
      </c>
      <c r="X65" s="599">
        <v>1</v>
      </c>
      <c r="Y65" s="600">
        <f>SUM(G65:X68)</f>
        <v>13</v>
      </c>
      <c r="Z65" s="387" t="str">
        <f>IF($Y65&lt;6,"5",IF($Y65&lt;12,"10",IF($Y65&gt;11,"20")))</f>
        <v>20</v>
      </c>
      <c r="AA65" s="601" t="str">
        <f>IF($Z65&lt;6,"Moderado",IF($Z65&lt;12,"Mayor",IF($Z65&gt;11,"Catastrófico")))</f>
        <v>Catastrófico</v>
      </c>
      <c r="AB65" s="410">
        <f>E65*Z65</f>
        <v>80</v>
      </c>
      <c r="AC65" s="406" t="str">
        <f>IF($AB65=5,"Baja",IF($AB65=10,"Baja", IF($AB65=15,"Moderada",IF($AB65=20,"Moderada", IF($AB65=25,"Moderada",IF($AB65=30,"Alta", IF($AB65=40,"Alta", IF($AB65=50,"Alta",IF($AB65=60,"Extrema", IF($AB65=80,"Extrema", IF($AB65=100,"Extrema","0")))))))))))</f>
        <v>Extrema</v>
      </c>
      <c r="AD65" s="61" t="s">
        <v>277</v>
      </c>
      <c r="AE65" s="127" t="s">
        <v>7</v>
      </c>
    </row>
    <row r="66" spans="2:31" ht="37.5" customHeight="1" x14ac:dyDescent="0.2">
      <c r="B66" s="595"/>
      <c r="C66" s="606"/>
      <c r="D66" s="382"/>
      <c r="E66" s="598"/>
      <c r="F66" s="405"/>
      <c r="G66" s="599"/>
      <c r="H66" s="599"/>
      <c r="I66" s="599"/>
      <c r="J66" s="599"/>
      <c r="K66" s="599"/>
      <c r="L66" s="599"/>
      <c r="M66" s="599"/>
      <c r="N66" s="599"/>
      <c r="O66" s="599"/>
      <c r="P66" s="599"/>
      <c r="Q66" s="599"/>
      <c r="R66" s="599"/>
      <c r="S66" s="599"/>
      <c r="T66" s="599"/>
      <c r="U66" s="599"/>
      <c r="V66" s="599"/>
      <c r="W66" s="599"/>
      <c r="X66" s="599"/>
      <c r="Y66" s="600"/>
      <c r="Z66" s="388"/>
      <c r="AA66" s="601"/>
      <c r="AB66" s="511"/>
      <c r="AC66" s="512"/>
      <c r="AD66" s="61" t="s">
        <v>278</v>
      </c>
      <c r="AE66" s="127" t="s">
        <v>7</v>
      </c>
    </row>
    <row r="67" spans="2:31" ht="31.5" customHeight="1" x14ac:dyDescent="0.2">
      <c r="B67" s="595"/>
      <c r="C67" s="606"/>
      <c r="D67" s="382"/>
      <c r="E67" s="598"/>
      <c r="F67" s="405"/>
      <c r="G67" s="599"/>
      <c r="H67" s="599"/>
      <c r="I67" s="599"/>
      <c r="J67" s="599"/>
      <c r="K67" s="599"/>
      <c r="L67" s="599"/>
      <c r="M67" s="599"/>
      <c r="N67" s="599"/>
      <c r="O67" s="599"/>
      <c r="P67" s="599"/>
      <c r="Q67" s="599"/>
      <c r="R67" s="599"/>
      <c r="S67" s="599"/>
      <c r="T67" s="599"/>
      <c r="U67" s="599"/>
      <c r="V67" s="599"/>
      <c r="W67" s="599"/>
      <c r="X67" s="599"/>
      <c r="Y67" s="600"/>
      <c r="Z67" s="388"/>
      <c r="AA67" s="601"/>
      <c r="AB67" s="511"/>
      <c r="AC67" s="512"/>
      <c r="AD67" s="98" t="s">
        <v>280</v>
      </c>
      <c r="AE67" s="127" t="s">
        <v>7</v>
      </c>
    </row>
    <row r="68" spans="2:31" ht="39" customHeight="1" x14ac:dyDescent="0.2">
      <c r="B68" s="595"/>
      <c r="C68" s="480"/>
      <c r="D68" s="363"/>
      <c r="E68" s="598"/>
      <c r="F68" s="354"/>
      <c r="G68" s="599"/>
      <c r="H68" s="599"/>
      <c r="I68" s="599"/>
      <c r="J68" s="599"/>
      <c r="K68" s="599"/>
      <c r="L68" s="599"/>
      <c r="M68" s="599"/>
      <c r="N68" s="599"/>
      <c r="O68" s="599"/>
      <c r="P68" s="599"/>
      <c r="Q68" s="599"/>
      <c r="R68" s="599"/>
      <c r="S68" s="599"/>
      <c r="T68" s="599"/>
      <c r="U68" s="599"/>
      <c r="V68" s="599"/>
      <c r="W68" s="599"/>
      <c r="X68" s="599"/>
      <c r="Y68" s="600"/>
      <c r="Z68" s="394"/>
      <c r="AA68" s="601"/>
      <c r="AB68" s="411"/>
      <c r="AC68" s="407"/>
      <c r="AD68" s="98" t="s">
        <v>279</v>
      </c>
      <c r="AE68" s="127" t="s">
        <v>7</v>
      </c>
    </row>
    <row r="69" spans="2:31" ht="45" customHeight="1" x14ac:dyDescent="0.2">
      <c r="B69" s="595" t="s">
        <v>291</v>
      </c>
      <c r="C69" s="479" t="s">
        <v>274</v>
      </c>
      <c r="D69" s="402" t="s">
        <v>59</v>
      </c>
      <c r="E69" s="598">
        <v>4</v>
      </c>
      <c r="F69" s="353" t="str">
        <f>IF($E69=5,"Casi seguro",IF($E69=4,"Probable",IF($E69=3,"Posible",IF($E69=2,"Improbable",IF($E69=1,"Rara vez","0")))))</f>
        <v>Probable</v>
      </c>
      <c r="G69" s="505">
        <v>1</v>
      </c>
      <c r="H69" s="505">
        <v>1</v>
      </c>
      <c r="I69" s="505">
        <v>0</v>
      </c>
      <c r="J69" s="505">
        <v>0</v>
      </c>
      <c r="K69" s="505">
        <v>1</v>
      </c>
      <c r="L69" s="505">
        <v>1</v>
      </c>
      <c r="M69" s="505">
        <v>0</v>
      </c>
      <c r="N69" s="505">
        <v>1</v>
      </c>
      <c r="O69" s="505">
        <v>0</v>
      </c>
      <c r="P69" s="505">
        <v>1</v>
      </c>
      <c r="Q69" s="505">
        <v>0</v>
      </c>
      <c r="R69" s="505">
        <v>1</v>
      </c>
      <c r="S69" s="505">
        <v>1</v>
      </c>
      <c r="T69" s="505">
        <v>1</v>
      </c>
      <c r="U69" s="505">
        <v>1</v>
      </c>
      <c r="V69" s="505">
        <v>0</v>
      </c>
      <c r="W69" s="505">
        <v>1</v>
      </c>
      <c r="X69" s="505">
        <v>1</v>
      </c>
      <c r="Y69" s="600">
        <f>SUM(G69:X72)</f>
        <v>12</v>
      </c>
      <c r="Z69" s="387" t="str">
        <f>IF($Y69&lt;6,"5",IF($Y69&lt;12,"10",IF($Y69&gt;11,"20")))</f>
        <v>20</v>
      </c>
      <c r="AA69" s="601" t="str">
        <f>IF($Z69&lt;6,"Moderado",IF($Z69&lt;12,"Mayor",IF($Z69&gt;11,"Catastrófico")))</f>
        <v>Catastrófico</v>
      </c>
      <c r="AB69" s="410">
        <f>E69*Z69</f>
        <v>80</v>
      </c>
      <c r="AC69" s="406" t="str">
        <f>IF($AB69=5,"Baja",IF($AB69=10,"Baja", IF($AB69=15,"Moderada",IF($AB69=20,"Moderada", IF($AB69=25,"Moderada",IF($AB69=30,"Alta", IF($AB69=40,"Alta", IF($AB69=50,"Alta",IF($AB69=60,"Extrema", IF($AB69=80,"Extrema", IF($AB69=100,"Extrema","0")))))))))))</f>
        <v>Extrema</v>
      </c>
      <c r="AD69" s="61" t="s">
        <v>284</v>
      </c>
      <c r="AE69" s="127" t="s">
        <v>7</v>
      </c>
    </row>
    <row r="70" spans="2:31" ht="33.75" customHeight="1" x14ac:dyDescent="0.2">
      <c r="B70" s="595"/>
      <c r="C70" s="606"/>
      <c r="D70" s="382"/>
      <c r="E70" s="598"/>
      <c r="F70" s="405"/>
      <c r="G70" s="493"/>
      <c r="H70" s="493"/>
      <c r="I70" s="493"/>
      <c r="J70" s="493"/>
      <c r="K70" s="493"/>
      <c r="L70" s="493"/>
      <c r="M70" s="493"/>
      <c r="N70" s="493"/>
      <c r="O70" s="493"/>
      <c r="P70" s="493"/>
      <c r="Q70" s="493"/>
      <c r="R70" s="493"/>
      <c r="S70" s="493"/>
      <c r="T70" s="493"/>
      <c r="U70" s="493"/>
      <c r="V70" s="493"/>
      <c r="W70" s="493"/>
      <c r="X70" s="493"/>
      <c r="Y70" s="600"/>
      <c r="Z70" s="388"/>
      <c r="AA70" s="601"/>
      <c r="AB70" s="511"/>
      <c r="AC70" s="512"/>
      <c r="AD70" s="61" t="s">
        <v>278</v>
      </c>
      <c r="AE70" s="127" t="s">
        <v>7</v>
      </c>
    </row>
    <row r="71" spans="2:31" ht="35.25" customHeight="1" x14ac:dyDescent="0.2">
      <c r="B71" s="595"/>
      <c r="C71" s="606"/>
      <c r="D71" s="382"/>
      <c r="E71" s="598"/>
      <c r="F71" s="405"/>
      <c r="G71" s="493"/>
      <c r="H71" s="493"/>
      <c r="I71" s="493"/>
      <c r="J71" s="493"/>
      <c r="K71" s="493"/>
      <c r="L71" s="493"/>
      <c r="M71" s="493"/>
      <c r="N71" s="493"/>
      <c r="O71" s="493"/>
      <c r="P71" s="493"/>
      <c r="Q71" s="493"/>
      <c r="R71" s="493"/>
      <c r="S71" s="493"/>
      <c r="T71" s="493"/>
      <c r="U71" s="493"/>
      <c r="V71" s="493"/>
      <c r="W71" s="493"/>
      <c r="X71" s="493"/>
      <c r="Y71" s="600"/>
      <c r="Z71" s="388"/>
      <c r="AA71" s="601"/>
      <c r="AB71" s="511"/>
      <c r="AC71" s="512"/>
      <c r="AD71" s="98" t="s">
        <v>277</v>
      </c>
      <c r="AE71" s="127" t="s">
        <v>7</v>
      </c>
    </row>
    <row r="72" spans="2:31" ht="31.5" customHeight="1" x14ac:dyDescent="0.2">
      <c r="B72" s="595"/>
      <c r="C72" s="480"/>
      <c r="D72" s="363"/>
      <c r="E72" s="598"/>
      <c r="F72" s="354"/>
      <c r="G72" s="381"/>
      <c r="H72" s="381"/>
      <c r="I72" s="381"/>
      <c r="J72" s="381"/>
      <c r="K72" s="381"/>
      <c r="L72" s="381"/>
      <c r="M72" s="381"/>
      <c r="N72" s="381"/>
      <c r="O72" s="381"/>
      <c r="P72" s="381"/>
      <c r="Q72" s="381"/>
      <c r="R72" s="381"/>
      <c r="S72" s="381"/>
      <c r="T72" s="381"/>
      <c r="U72" s="381"/>
      <c r="V72" s="381"/>
      <c r="W72" s="381"/>
      <c r="X72" s="381"/>
      <c r="Y72" s="600"/>
      <c r="Z72" s="394"/>
      <c r="AA72" s="601"/>
      <c r="AB72" s="411"/>
      <c r="AC72" s="407"/>
      <c r="AD72" s="98" t="s">
        <v>283</v>
      </c>
      <c r="AE72" s="127" t="s">
        <v>7</v>
      </c>
    </row>
    <row r="73" spans="2:31" ht="45" customHeight="1" x14ac:dyDescent="0.2">
      <c r="B73" s="595" t="s">
        <v>312</v>
      </c>
      <c r="C73" s="479" t="s">
        <v>287</v>
      </c>
      <c r="D73" s="402" t="s">
        <v>57</v>
      </c>
      <c r="E73" s="598">
        <v>4</v>
      </c>
      <c r="F73" s="353" t="str">
        <f>IF($E73=5,"Casi seguro",IF($E73=4,"Probable",IF($E73=3,"Posible",IF($E73=2,"Improbable",IF($E73=1,"Rara vez","0")))))</f>
        <v>Probable</v>
      </c>
      <c r="G73" s="599">
        <v>1</v>
      </c>
      <c r="H73" s="599">
        <v>1</v>
      </c>
      <c r="I73" s="599">
        <v>0</v>
      </c>
      <c r="J73" s="599">
        <v>0</v>
      </c>
      <c r="K73" s="599">
        <v>1</v>
      </c>
      <c r="L73" s="599">
        <v>1</v>
      </c>
      <c r="M73" s="599">
        <v>1</v>
      </c>
      <c r="N73" s="599">
        <v>1</v>
      </c>
      <c r="O73" s="599">
        <v>1</v>
      </c>
      <c r="P73" s="599">
        <v>1</v>
      </c>
      <c r="Q73" s="599">
        <v>1</v>
      </c>
      <c r="R73" s="599">
        <v>1</v>
      </c>
      <c r="S73" s="599">
        <v>1</v>
      </c>
      <c r="T73" s="599">
        <v>1</v>
      </c>
      <c r="U73" s="599">
        <v>0</v>
      </c>
      <c r="V73" s="599">
        <v>0</v>
      </c>
      <c r="W73" s="599">
        <v>1</v>
      </c>
      <c r="X73" s="599">
        <v>0</v>
      </c>
      <c r="Y73" s="600">
        <f>SUM(G73:X75)</f>
        <v>13</v>
      </c>
      <c r="Z73" s="387" t="str">
        <f>IF($Y73&lt;6,"5",IF($Y73&lt;12,"10",IF($Y73&gt;11,"20")))</f>
        <v>20</v>
      </c>
      <c r="AA73" s="601" t="s">
        <v>90</v>
      </c>
      <c r="AB73" s="410">
        <f>E73*Z73</f>
        <v>80</v>
      </c>
      <c r="AC73" s="406" t="str">
        <f>IF($AB73=5,"Baja",IF($AB73=10,"Baja", IF($AB73=15,"Moderada",IF($AB73=20,"Moderada", IF($AB73=25,"Moderada",IF($AB73=30,"Alta", IF($AB73=40,"Alta", IF($AB73=50,"Alta",IF($AB73=60,"Extrema", IF($AB73=80,"Extrema", IF($AB73=100,"Extrema","0")))))))))))</f>
        <v>Extrema</v>
      </c>
      <c r="AD73" s="61" t="s">
        <v>302</v>
      </c>
      <c r="AE73" s="141" t="s">
        <v>7</v>
      </c>
    </row>
    <row r="74" spans="2:31" ht="31.5" customHeight="1" x14ac:dyDescent="0.2">
      <c r="B74" s="595"/>
      <c r="C74" s="606"/>
      <c r="D74" s="382"/>
      <c r="E74" s="598"/>
      <c r="F74" s="405"/>
      <c r="G74" s="599"/>
      <c r="H74" s="599"/>
      <c r="I74" s="599"/>
      <c r="J74" s="599"/>
      <c r="K74" s="599"/>
      <c r="L74" s="599"/>
      <c r="M74" s="599"/>
      <c r="N74" s="599"/>
      <c r="O74" s="599"/>
      <c r="P74" s="599"/>
      <c r="Q74" s="599"/>
      <c r="R74" s="599"/>
      <c r="S74" s="599"/>
      <c r="T74" s="599"/>
      <c r="U74" s="599"/>
      <c r="V74" s="599"/>
      <c r="W74" s="599"/>
      <c r="X74" s="599"/>
      <c r="Y74" s="600"/>
      <c r="Z74" s="388"/>
      <c r="AA74" s="601"/>
      <c r="AB74" s="511"/>
      <c r="AC74" s="512"/>
      <c r="AD74" s="61" t="s">
        <v>301</v>
      </c>
      <c r="AE74" s="141" t="s">
        <v>7</v>
      </c>
    </row>
    <row r="75" spans="2:31" ht="31.5" customHeight="1" x14ac:dyDescent="0.2">
      <c r="B75" s="595"/>
      <c r="C75" s="606"/>
      <c r="D75" s="382"/>
      <c r="E75" s="598"/>
      <c r="F75" s="405"/>
      <c r="G75" s="599"/>
      <c r="H75" s="599"/>
      <c r="I75" s="599"/>
      <c r="J75" s="599"/>
      <c r="K75" s="599"/>
      <c r="L75" s="599"/>
      <c r="M75" s="599"/>
      <c r="N75" s="599"/>
      <c r="O75" s="599"/>
      <c r="P75" s="599"/>
      <c r="Q75" s="599"/>
      <c r="R75" s="599"/>
      <c r="S75" s="599"/>
      <c r="T75" s="599"/>
      <c r="U75" s="599"/>
      <c r="V75" s="599"/>
      <c r="W75" s="599"/>
      <c r="X75" s="599"/>
      <c r="Y75" s="600"/>
      <c r="Z75" s="388"/>
      <c r="AA75" s="601"/>
      <c r="AB75" s="511"/>
      <c r="AC75" s="512"/>
      <c r="AD75" s="98" t="s">
        <v>300</v>
      </c>
      <c r="AE75" s="141" t="s">
        <v>7</v>
      </c>
    </row>
    <row r="76" spans="2:31" ht="45" customHeight="1" x14ac:dyDescent="0.2">
      <c r="B76" s="595" t="s">
        <v>313</v>
      </c>
      <c r="C76" s="479" t="s">
        <v>290</v>
      </c>
      <c r="D76" s="402" t="s">
        <v>57</v>
      </c>
      <c r="E76" s="598">
        <v>4</v>
      </c>
      <c r="F76" s="353" t="str">
        <f>IF($E76=5,"Casi seguro",IF($E76=4,"Probable",IF($E76=3,"Posible",IF($E76=2,"Improbable",IF($E76=1,"Rara vez","0")))))</f>
        <v>Probable</v>
      </c>
      <c r="G76" s="599">
        <v>1</v>
      </c>
      <c r="H76" s="599">
        <v>1</v>
      </c>
      <c r="I76" s="599">
        <v>0</v>
      </c>
      <c r="J76" s="599">
        <v>0</v>
      </c>
      <c r="K76" s="599">
        <v>1</v>
      </c>
      <c r="L76" s="599">
        <v>0</v>
      </c>
      <c r="M76" s="599">
        <v>1</v>
      </c>
      <c r="N76" s="599">
        <v>1</v>
      </c>
      <c r="O76" s="599">
        <v>1</v>
      </c>
      <c r="P76" s="599">
        <v>1</v>
      </c>
      <c r="Q76" s="599">
        <v>1</v>
      </c>
      <c r="R76" s="599">
        <v>1</v>
      </c>
      <c r="S76" s="599">
        <v>0</v>
      </c>
      <c r="T76" s="599">
        <v>1</v>
      </c>
      <c r="U76" s="599">
        <v>0</v>
      </c>
      <c r="V76" s="599">
        <v>0</v>
      </c>
      <c r="W76" s="599">
        <v>1</v>
      </c>
      <c r="X76" s="599">
        <v>0</v>
      </c>
      <c r="Y76" s="600">
        <f>SUM(G76:X77)</f>
        <v>11</v>
      </c>
      <c r="Z76" s="387" t="str">
        <f>IF($Y76&lt;6,"5",IF($Y76&lt;12,"10",IF($Y76&gt;11,"20")))</f>
        <v>10</v>
      </c>
      <c r="AA76" s="601" t="s">
        <v>89</v>
      </c>
      <c r="AB76" s="410">
        <f>E76*Z76</f>
        <v>40</v>
      </c>
      <c r="AC76" s="406" t="str">
        <f>IF($AB76=5,"Baja",IF($AB76=10,"Baja", IF($AB76=15,"Moderada",IF($AB76=20,"Moderada", IF($AB76=25,"Moderada",IF($AB76=30,"Alta", IF($AB76=40,"Alta", IF($AB76=50,"Alta",IF($AB76=60,"Extrema", IF($AB76=80,"Extrema", IF($AB76=100,"Extrema","0")))))))))))</f>
        <v>Alta</v>
      </c>
      <c r="AD76" s="61" t="s">
        <v>305</v>
      </c>
      <c r="AE76" s="141" t="s">
        <v>7</v>
      </c>
    </row>
    <row r="77" spans="2:31" ht="31.5" customHeight="1" x14ac:dyDescent="0.2">
      <c r="B77" s="595"/>
      <c r="C77" s="606"/>
      <c r="D77" s="382"/>
      <c r="E77" s="598"/>
      <c r="F77" s="405"/>
      <c r="G77" s="599"/>
      <c r="H77" s="599"/>
      <c r="I77" s="599"/>
      <c r="J77" s="599"/>
      <c r="K77" s="599"/>
      <c r="L77" s="599"/>
      <c r="M77" s="599"/>
      <c r="N77" s="599"/>
      <c r="O77" s="599"/>
      <c r="P77" s="599"/>
      <c r="Q77" s="599"/>
      <c r="R77" s="599"/>
      <c r="S77" s="599"/>
      <c r="T77" s="599"/>
      <c r="U77" s="599"/>
      <c r="V77" s="599"/>
      <c r="W77" s="599"/>
      <c r="X77" s="599"/>
      <c r="Y77" s="600"/>
      <c r="Z77" s="388"/>
      <c r="AA77" s="601"/>
      <c r="AB77" s="511"/>
      <c r="AC77" s="512"/>
      <c r="AD77" s="61" t="s">
        <v>304</v>
      </c>
      <c r="AE77" s="141" t="s">
        <v>7</v>
      </c>
    </row>
    <row r="78" spans="2:31" ht="45" customHeight="1" x14ac:dyDescent="0.2">
      <c r="B78" s="595" t="s">
        <v>314</v>
      </c>
      <c r="C78" s="479" t="s">
        <v>293</v>
      </c>
      <c r="D78" s="402" t="s">
        <v>60</v>
      </c>
      <c r="E78" s="598">
        <v>4</v>
      </c>
      <c r="F78" s="353" t="str">
        <f>IF($E78=5,"Casi seguro",IF($E78=4,"Probable",IF($E78=3,"Posible",IF($E78=2,"Improbable",IF($E78=1,"Rara vez","0")))))</f>
        <v>Probable</v>
      </c>
      <c r="G78" s="599">
        <v>1</v>
      </c>
      <c r="H78" s="599">
        <v>1</v>
      </c>
      <c r="I78" s="599">
        <v>0</v>
      </c>
      <c r="J78" s="599">
        <v>0</v>
      </c>
      <c r="K78" s="599">
        <v>1</v>
      </c>
      <c r="L78" s="599">
        <v>1</v>
      </c>
      <c r="M78" s="599">
        <v>1</v>
      </c>
      <c r="N78" s="599">
        <v>1</v>
      </c>
      <c r="O78" s="599">
        <v>1</v>
      </c>
      <c r="P78" s="599">
        <v>1</v>
      </c>
      <c r="Q78" s="599">
        <v>1</v>
      </c>
      <c r="R78" s="599">
        <v>1</v>
      </c>
      <c r="S78" s="599">
        <v>1</v>
      </c>
      <c r="T78" s="599">
        <v>1</v>
      </c>
      <c r="U78" s="599">
        <v>0</v>
      </c>
      <c r="V78" s="599">
        <v>0</v>
      </c>
      <c r="W78" s="599">
        <v>1</v>
      </c>
      <c r="X78" s="599">
        <v>0</v>
      </c>
      <c r="Y78" s="600">
        <f>SUM(G78:X80)</f>
        <v>13</v>
      </c>
      <c r="Z78" s="387" t="str">
        <f>IF($Y78&lt;6,"5",IF($Y78&lt;12,"10",IF($Y78&gt;11,"20")))</f>
        <v>20</v>
      </c>
      <c r="AA78" s="601" t="s">
        <v>90</v>
      </c>
      <c r="AB78" s="410">
        <f>E78*Z78</f>
        <v>80</v>
      </c>
      <c r="AC78" s="406" t="str">
        <f>IF($AB78=5,"Baja",IF($AB78=10,"Baja", IF($AB78=15,"Moderada",IF($AB78=20,"Moderada", IF($AB78=25,"Moderada",IF($AB78=30,"Alta", IF($AB78=40,"Alta", IF($AB78=50,"Alta",IF($AB78=60,"Extrema", IF($AB78=80,"Extrema", IF($AB78=100,"Extrema","0")))))))))))</f>
        <v>Extrema</v>
      </c>
      <c r="AD78" s="61" t="s">
        <v>302</v>
      </c>
      <c r="AE78" s="141" t="s">
        <v>7</v>
      </c>
    </row>
    <row r="79" spans="2:31" ht="31.5" customHeight="1" x14ac:dyDescent="0.2">
      <c r="B79" s="595"/>
      <c r="C79" s="606"/>
      <c r="D79" s="382"/>
      <c r="E79" s="598"/>
      <c r="F79" s="405"/>
      <c r="G79" s="599"/>
      <c r="H79" s="599"/>
      <c r="I79" s="599"/>
      <c r="J79" s="599"/>
      <c r="K79" s="599"/>
      <c r="L79" s="599"/>
      <c r="M79" s="599"/>
      <c r="N79" s="599"/>
      <c r="O79" s="599"/>
      <c r="P79" s="599"/>
      <c r="Q79" s="599"/>
      <c r="R79" s="599"/>
      <c r="S79" s="599"/>
      <c r="T79" s="599"/>
      <c r="U79" s="599"/>
      <c r="V79" s="599"/>
      <c r="W79" s="599"/>
      <c r="X79" s="599"/>
      <c r="Y79" s="600"/>
      <c r="Z79" s="388"/>
      <c r="AA79" s="601"/>
      <c r="AB79" s="511"/>
      <c r="AC79" s="512"/>
      <c r="AD79" s="61" t="s">
        <v>301</v>
      </c>
      <c r="AE79" s="141" t="s">
        <v>7</v>
      </c>
    </row>
    <row r="80" spans="2:31" ht="31.5" customHeight="1" x14ac:dyDescent="0.2">
      <c r="B80" s="595"/>
      <c r="C80" s="606"/>
      <c r="D80" s="382"/>
      <c r="E80" s="598"/>
      <c r="F80" s="405"/>
      <c r="G80" s="599"/>
      <c r="H80" s="599"/>
      <c r="I80" s="599"/>
      <c r="J80" s="599"/>
      <c r="K80" s="599"/>
      <c r="L80" s="599"/>
      <c r="M80" s="599"/>
      <c r="N80" s="599"/>
      <c r="O80" s="599"/>
      <c r="P80" s="599"/>
      <c r="Q80" s="599"/>
      <c r="R80" s="599"/>
      <c r="S80" s="599"/>
      <c r="T80" s="599"/>
      <c r="U80" s="599"/>
      <c r="V80" s="599"/>
      <c r="W80" s="599"/>
      <c r="X80" s="599"/>
      <c r="Y80" s="600"/>
      <c r="Z80" s="388"/>
      <c r="AA80" s="601"/>
      <c r="AB80" s="511"/>
      <c r="AC80" s="512"/>
      <c r="AD80" s="98" t="s">
        <v>300</v>
      </c>
      <c r="AE80" s="141" t="s">
        <v>7</v>
      </c>
    </row>
    <row r="81" spans="2:31" ht="45" customHeight="1" x14ac:dyDescent="0.2">
      <c r="B81" s="595" t="s">
        <v>340</v>
      </c>
      <c r="C81" s="479" t="s">
        <v>315</v>
      </c>
      <c r="D81" s="402" t="s">
        <v>59</v>
      </c>
      <c r="E81" s="598">
        <v>3</v>
      </c>
      <c r="F81" s="353" t="str">
        <f>IF($E81=5,"Casi seguro",IF($E81=4,"Probable",IF($E81=3,"Posible",IF($E81=2,"Improbable",IF($E81=1,"Rara vez","0")))))</f>
        <v>Posible</v>
      </c>
      <c r="G81" s="599">
        <v>1</v>
      </c>
      <c r="H81" s="599">
        <v>0</v>
      </c>
      <c r="I81" s="599">
        <v>1</v>
      </c>
      <c r="J81" s="599">
        <v>0</v>
      </c>
      <c r="K81" s="599">
        <v>1</v>
      </c>
      <c r="L81" s="599">
        <v>0</v>
      </c>
      <c r="M81" s="599">
        <v>1</v>
      </c>
      <c r="N81" s="599">
        <v>0</v>
      </c>
      <c r="O81" s="599">
        <v>0</v>
      </c>
      <c r="P81" s="599">
        <v>1</v>
      </c>
      <c r="Q81" s="599">
        <v>0</v>
      </c>
      <c r="R81" s="599">
        <v>1</v>
      </c>
      <c r="S81" s="599">
        <v>0</v>
      </c>
      <c r="T81" s="599">
        <v>1</v>
      </c>
      <c r="U81" s="599">
        <v>1</v>
      </c>
      <c r="V81" s="599">
        <v>0</v>
      </c>
      <c r="W81" s="599">
        <v>1</v>
      </c>
      <c r="X81" s="599">
        <v>1</v>
      </c>
      <c r="Y81" s="600">
        <f>SUM(G81:X84)</f>
        <v>10</v>
      </c>
      <c r="Z81" s="387" t="str">
        <f>IF($Y81&lt;6,"5",IF($Y81&lt;12,"10",IF($Y81&gt;11,"20")))</f>
        <v>10</v>
      </c>
      <c r="AA81" s="601" t="s">
        <v>89</v>
      </c>
      <c r="AB81" s="410">
        <f>E81*Z81</f>
        <v>30</v>
      </c>
      <c r="AC81" s="406" t="str">
        <f>IF($AB81=5,"Baja",IF($AB81=10,"Baja", IF($AB81=15,"Moderada",IF($AB81=20,"Moderada", IF($AB81=25,"Moderada",IF($AB81=30,"Alta", IF($AB81=40,"Alta", IF($AB81=50,"Alta",IF($AB81=60,"Extrema", IF($AB81=80,"Extrema", IF($AB81=100,"Extrema","0")))))))))))</f>
        <v>Alta</v>
      </c>
      <c r="AD81" s="61" t="s">
        <v>321</v>
      </c>
      <c r="AE81" s="141" t="s">
        <v>7</v>
      </c>
    </row>
    <row r="82" spans="2:31" ht="31.5" customHeight="1" x14ac:dyDescent="0.2">
      <c r="B82" s="595"/>
      <c r="C82" s="606"/>
      <c r="D82" s="382"/>
      <c r="E82" s="598"/>
      <c r="F82" s="405"/>
      <c r="G82" s="599"/>
      <c r="H82" s="599"/>
      <c r="I82" s="599"/>
      <c r="J82" s="599"/>
      <c r="K82" s="599"/>
      <c r="L82" s="599"/>
      <c r="M82" s="599"/>
      <c r="N82" s="599"/>
      <c r="O82" s="599"/>
      <c r="P82" s="599"/>
      <c r="Q82" s="599"/>
      <c r="R82" s="599"/>
      <c r="S82" s="599"/>
      <c r="T82" s="599"/>
      <c r="U82" s="599"/>
      <c r="V82" s="599"/>
      <c r="W82" s="599"/>
      <c r="X82" s="599"/>
      <c r="Y82" s="600"/>
      <c r="Z82" s="388"/>
      <c r="AA82" s="601"/>
      <c r="AB82" s="511"/>
      <c r="AC82" s="512"/>
      <c r="AD82" s="61" t="s">
        <v>320</v>
      </c>
      <c r="AE82" s="141" t="s">
        <v>7</v>
      </c>
    </row>
    <row r="83" spans="2:31" ht="31.5" customHeight="1" x14ac:dyDescent="0.2">
      <c r="B83" s="595"/>
      <c r="C83" s="606"/>
      <c r="D83" s="382"/>
      <c r="E83" s="598"/>
      <c r="F83" s="405"/>
      <c r="G83" s="599"/>
      <c r="H83" s="599"/>
      <c r="I83" s="599"/>
      <c r="J83" s="599"/>
      <c r="K83" s="599"/>
      <c r="L83" s="599"/>
      <c r="M83" s="599"/>
      <c r="N83" s="599"/>
      <c r="O83" s="599"/>
      <c r="P83" s="599"/>
      <c r="Q83" s="599"/>
      <c r="R83" s="599"/>
      <c r="S83" s="599"/>
      <c r="T83" s="599"/>
      <c r="U83" s="599"/>
      <c r="V83" s="599"/>
      <c r="W83" s="599"/>
      <c r="X83" s="599"/>
      <c r="Y83" s="600"/>
      <c r="Z83" s="388"/>
      <c r="AA83" s="601"/>
      <c r="AB83" s="511"/>
      <c r="AC83" s="512"/>
      <c r="AD83" s="98" t="s">
        <v>319</v>
      </c>
      <c r="AE83" s="141" t="s">
        <v>7</v>
      </c>
    </row>
    <row r="84" spans="2:31" ht="39" customHeight="1" x14ac:dyDescent="0.2">
      <c r="B84" s="595"/>
      <c r="C84" s="480"/>
      <c r="D84" s="363"/>
      <c r="E84" s="598"/>
      <c r="F84" s="354"/>
      <c r="G84" s="599"/>
      <c r="H84" s="599"/>
      <c r="I84" s="599"/>
      <c r="J84" s="599"/>
      <c r="K84" s="599"/>
      <c r="L84" s="599"/>
      <c r="M84" s="599"/>
      <c r="N84" s="599"/>
      <c r="O84" s="599"/>
      <c r="P84" s="599"/>
      <c r="Q84" s="599"/>
      <c r="R84" s="599"/>
      <c r="S84" s="599"/>
      <c r="T84" s="599"/>
      <c r="U84" s="599"/>
      <c r="V84" s="599"/>
      <c r="W84" s="599"/>
      <c r="X84" s="599"/>
      <c r="Y84" s="600"/>
      <c r="Z84" s="394"/>
      <c r="AA84" s="601"/>
      <c r="AB84" s="411"/>
      <c r="AC84" s="407"/>
      <c r="AD84" s="98" t="s">
        <v>318</v>
      </c>
      <c r="AE84" s="141" t="s">
        <v>7</v>
      </c>
    </row>
    <row r="85" spans="2:31" ht="45" customHeight="1" x14ac:dyDescent="0.2">
      <c r="B85" s="595" t="s">
        <v>341</v>
      </c>
      <c r="C85" s="479" t="s">
        <v>328</v>
      </c>
      <c r="D85" s="402" t="s">
        <v>60</v>
      </c>
      <c r="E85" s="598">
        <v>4</v>
      </c>
      <c r="F85" s="353" t="str">
        <f>IF($E85=5,"Casi seguro",IF($E85=4,"Probable",IF($E85=3,"Posible",IF($E85=2,"Improbable",IF($E85=1,"Rara vez","0")))))</f>
        <v>Probable</v>
      </c>
      <c r="G85" s="599">
        <v>1</v>
      </c>
      <c r="H85" s="599">
        <v>1</v>
      </c>
      <c r="I85" s="599">
        <v>1</v>
      </c>
      <c r="J85" s="599">
        <v>1</v>
      </c>
      <c r="K85" s="599">
        <v>1</v>
      </c>
      <c r="L85" s="599">
        <v>1</v>
      </c>
      <c r="M85" s="599">
        <v>1</v>
      </c>
      <c r="N85" s="599">
        <v>1</v>
      </c>
      <c r="O85" s="599">
        <v>0</v>
      </c>
      <c r="P85" s="599">
        <v>1</v>
      </c>
      <c r="Q85" s="599">
        <v>1</v>
      </c>
      <c r="R85" s="599">
        <v>1</v>
      </c>
      <c r="S85" s="599">
        <v>1</v>
      </c>
      <c r="T85" s="599">
        <v>0</v>
      </c>
      <c r="U85" s="599">
        <v>1</v>
      </c>
      <c r="V85" s="599">
        <v>0</v>
      </c>
      <c r="W85" s="599">
        <v>1</v>
      </c>
      <c r="X85" s="599">
        <v>1</v>
      </c>
      <c r="Y85" s="600">
        <f>SUM(G85:X86)</f>
        <v>15</v>
      </c>
      <c r="Z85" s="387" t="str">
        <f>IF($Y85&lt;6,"5",IF($Y85&lt;12,"10",IF($Y85&gt;11,"20")))</f>
        <v>20</v>
      </c>
      <c r="AA85" s="601" t="str">
        <f>IF($Z85&lt;6,"Moderado",IF($Z85&lt;12,"Mayor",IF($Z85&gt;11,"Catastrófico")))</f>
        <v>Catastrófico</v>
      </c>
      <c r="AB85" s="410">
        <f>E85*Z85</f>
        <v>80</v>
      </c>
      <c r="AC85" s="406" t="str">
        <f>IF($AB85=5,"Baja",IF($AB85=10,"Baja", IF($AB85=15,"Moderada",IF($AB85=20,"Moderada", IF($AB85=25,"Moderada",IF($AB85=30,"Alta", IF($AB85=40,"Alta", IF($AB85=50,"Alta",IF($AB85=60,"Extrema", IF($AB85=80,"Extrema", IF($AB85=100,"Extrema","0")))))))))))</f>
        <v>Extrema</v>
      </c>
      <c r="AD85" s="61" t="s">
        <v>331</v>
      </c>
      <c r="AE85" s="141" t="s">
        <v>7</v>
      </c>
    </row>
    <row r="86" spans="2:31" ht="31.5" customHeight="1" x14ac:dyDescent="0.2">
      <c r="B86" s="595"/>
      <c r="C86" s="606"/>
      <c r="D86" s="382"/>
      <c r="E86" s="598"/>
      <c r="F86" s="405"/>
      <c r="G86" s="599"/>
      <c r="H86" s="599"/>
      <c r="I86" s="599"/>
      <c r="J86" s="599"/>
      <c r="K86" s="599"/>
      <c r="L86" s="599"/>
      <c r="M86" s="599"/>
      <c r="N86" s="599"/>
      <c r="O86" s="599"/>
      <c r="P86" s="599"/>
      <c r="Q86" s="599"/>
      <c r="R86" s="599"/>
      <c r="S86" s="599"/>
      <c r="T86" s="599"/>
      <c r="U86" s="599"/>
      <c r="V86" s="599"/>
      <c r="W86" s="599"/>
      <c r="X86" s="599"/>
      <c r="Y86" s="600"/>
      <c r="Z86" s="388"/>
      <c r="AA86" s="601"/>
      <c r="AB86" s="511"/>
      <c r="AC86" s="512"/>
      <c r="AD86" s="61" t="s">
        <v>334</v>
      </c>
      <c r="AE86" s="141" t="s">
        <v>7</v>
      </c>
    </row>
    <row r="87" spans="2:31" ht="45" customHeight="1" x14ac:dyDescent="0.2">
      <c r="B87" s="595" t="s">
        <v>345</v>
      </c>
      <c r="C87" s="479" t="s">
        <v>327</v>
      </c>
      <c r="D87" s="402" t="s">
        <v>59</v>
      </c>
      <c r="E87" s="598">
        <v>4</v>
      </c>
      <c r="F87" s="353" t="str">
        <f>IF($E87=5,"Casi seguro",IF($E87=4,"Probable",IF($E87=3,"Posible",IF($E87=2,"Improbable",IF($E87=1,"Rara vez","0")))))</f>
        <v>Probable</v>
      </c>
      <c r="G87" s="599">
        <v>1</v>
      </c>
      <c r="H87" s="599">
        <v>1</v>
      </c>
      <c r="I87" s="599">
        <v>1</v>
      </c>
      <c r="J87" s="599">
        <v>0</v>
      </c>
      <c r="K87" s="599">
        <v>1</v>
      </c>
      <c r="L87" s="599">
        <v>1</v>
      </c>
      <c r="M87" s="599">
        <v>1</v>
      </c>
      <c r="N87" s="599">
        <v>1</v>
      </c>
      <c r="O87" s="599">
        <v>0</v>
      </c>
      <c r="P87" s="599">
        <v>1</v>
      </c>
      <c r="Q87" s="599">
        <v>1</v>
      </c>
      <c r="R87" s="599">
        <v>1</v>
      </c>
      <c r="S87" s="599">
        <v>1</v>
      </c>
      <c r="T87" s="599">
        <v>0</v>
      </c>
      <c r="U87" s="599">
        <v>1</v>
      </c>
      <c r="V87" s="599">
        <v>0</v>
      </c>
      <c r="W87" s="599">
        <v>1</v>
      </c>
      <c r="X87" s="599">
        <v>1</v>
      </c>
      <c r="Y87" s="600">
        <f>SUM(G87:X89)</f>
        <v>14</v>
      </c>
      <c r="Z87" s="387" t="str">
        <f>IF($Y87&lt;6,"5",IF($Y87&lt;12,"10",IF($Y87&gt;11,"20")))</f>
        <v>20</v>
      </c>
      <c r="AA87" s="601" t="str">
        <f>IF($Z87&lt;6,"Moderado",IF($Z87&lt;12,"Mayor",IF($Z87&gt;11,"Catastrófico")))</f>
        <v>Catastrófico</v>
      </c>
      <c r="AB87" s="410">
        <f>E87*Z87</f>
        <v>80</v>
      </c>
      <c r="AC87" s="406" t="str">
        <f>IF($AB87=5,"Baja",IF($AB87=10,"Baja", IF($AB87=15,"Moderada",IF($AB87=20,"Moderada", IF($AB87=25,"Moderada",IF($AB87=30,"Alta", IF($AB87=40,"Alta", IF($AB87=50,"Alta",IF($AB87=60,"Extrema", IF($AB87=80,"Extrema", IF($AB87=100,"Extrema","0")))))))))))</f>
        <v>Extrema</v>
      </c>
      <c r="AD87" s="61" t="s">
        <v>331</v>
      </c>
      <c r="AE87" s="141" t="s">
        <v>7</v>
      </c>
    </row>
    <row r="88" spans="2:31" ht="31.5" customHeight="1" x14ac:dyDescent="0.2">
      <c r="B88" s="595"/>
      <c r="C88" s="606"/>
      <c r="D88" s="382"/>
      <c r="E88" s="598"/>
      <c r="F88" s="405"/>
      <c r="G88" s="599"/>
      <c r="H88" s="599"/>
      <c r="I88" s="599"/>
      <c r="J88" s="599"/>
      <c r="K88" s="599"/>
      <c r="L88" s="599"/>
      <c r="M88" s="599"/>
      <c r="N88" s="599"/>
      <c r="O88" s="599"/>
      <c r="P88" s="599"/>
      <c r="Q88" s="599"/>
      <c r="R88" s="599"/>
      <c r="S88" s="599"/>
      <c r="T88" s="599"/>
      <c r="U88" s="599"/>
      <c r="V88" s="599"/>
      <c r="W88" s="599"/>
      <c r="X88" s="599"/>
      <c r="Y88" s="600"/>
      <c r="Z88" s="388"/>
      <c r="AA88" s="601"/>
      <c r="AB88" s="511"/>
      <c r="AC88" s="512"/>
      <c r="AD88" s="61" t="s">
        <v>334</v>
      </c>
      <c r="AE88" s="141" t="s">
        <v>7</v>
      </c>
    </row>
    <row r="89" spans="2:31" ht="53.25" customHeight="1" x14ac:dyDescent="0.2">
      <c r="B89" s="595"/>
      <c r="C89" s="606"/>
      <c r="D89" s="382"/>
      <c r="E89" s="598"/>
      <c r="F89" s="405"/>
      <c r="G89" s="599"/>
      <c r="H89" s="599"/>
      <c r="I89" s="599"/>
      <c r="J89" s="599"/>
      <c r="K89" s="599"/>
      <c r="L89" s="599"/>
      <c r="M89" s="599"/>
      <c r="N89" s="599"/>
      <c r="O89" s="599"/>
      <c r="P89" s="599"/>
      <c r="Q89" s="599"/>
      <c r="R89" s="599"/>
      <c r="S89" s="599"/>
      <c r="T89" s="599"/>
      <c r="U89" s="599"/>
      <c r="V89" s="599"/>
      <c r="W89" s="599"/>
      <c r="X89" s="599"/>
      <c r="Y89" s="600"/>
      <c r="Z89" s="388"/>
      <c r="AA89" s="601"/>
      <c r="AB89" s="511"/>
      <c r="AC89" s="512"/>
      <c r="AD89" s="98" t="s">
        <v>335</v>
      </c>
      <c r="AE89" s="141" t="s">
        <v>7</v>
      </c>
    </row>
    <row r="90" spans="2:31" ht="59.25" customHeight="1" x14ac:dyDescent="0.2">
      <c r="B90" s="253" t="s">
        <v>346</v>
      </c>
      <c r="C90" s="134" t="s">
        <v>182</v>
      </c>
      <c r="D90" s="142" t="s">
        <v>59</v>
      </c>
      <c r="E90" s="141">
        <v>4</v>
      </c>
      <c r="F90" s="135" t="str">
        <f>IF($E90=5,"Casi seguro",IF($E90=4,"Probable",IF($E90=3,"Posible",IF($E90=2,"Improbable",IF($E90=1,"Rara vez","0")))))</f>
        <v>Probable</v>
      </c>
      <c r="G90" s="139">
        <v>1</v>
      </c>
      <c r="H90" s="139">
        <v>1</v>
      </c>
      <c r="I90" s="139">
        <v>0</v>
      </c>
      <c r="J90" s="139">
        <v>0</v>
      </c>
      <c r="K90" s="139">
        <v>1</v>
      </c>
      <c r="L90" s="139">
        <v>1</v>
      </c>
      <c r="M90" s="139">
        <v>0</v>
      </c>
      <c r="N90" s="139">
        <v>0</v>
      </c>
      <c r="O90" s="139">
        <v>0</v>
      </c>
      <c r="P90" s="139">
        <v>1</v>
      </c>
      <c r="Q90" s="139">
        <v>1</v>
      </c>
      <c r="R90" s="139">
        <v>1</v>
      </c>
      <c r="S90" s="139">
        <v>1</v>
      </c>
      <c r="T90" s="139">
        <v>1</v>
      </c>
      <c r="U90" s="139">
        <v>1</v>
      </c>
      <c r="V90" s="139">
        <v>0</v>
      </c>
      <c r="W90" s="139">
        <v>1</v>
      </c>
      <c r="X90" s="139">
        <v>0</v>
      </c>
      <c r="Y90" s="137">
        <f>SUM(G90:X90)</f>
        <v>11</v>
      </c>
      <c r="Z90" s="136" t="str">
        <f>IF($Y90&lt;6,"5",IF($Y90&lt;12,"10",IF($Y90&gt;11,"20")))</f>
        <v>10</v>
      </c>
      <c r="AA90" s="138" t="s">
        <v>89</v>
      </c>
      <c r="AB90" s="140">
        <f>E90*Z90</f>
        <v>40</v>
      </c>
      <c r="AC90" s="133" t="str">
        <f>IF($AB90=5,"Baja",IF($AB90=10,"Baja", IF($AB90=15,"Moderada",IF($AB90=20,"Moderada", IF($AB90=25,"Moderada",IF($AB90=30,"Alta", IF($AB90=40,"Alta", IF($AB90=50,"Alta",IF($AB90=60,"Extrema", IF($AB90=80,"Extrema", IF($AB90=100,"Extrema","0")))))))))))</f>
        <v>Alta</v>
      </c>
      <c r="AD90" s="61" t="s">
        <v>184</v>
      </c>
      <c r="AE90" s="141" t="s">
        <v>7</v>
      </c>
    </row>
    <row r="91" spans="2:31" ht="45" customHeight="1" x14ac:dyDescent="0.2">
      <c r="B91" s="595" t="s">
        <v>347</v>
      </c>
      <c r="C91" s="479" t="s">
        <v>338</v>
      </c>
      <c r="D91" s="402" t="s">
        <v>60</v>
      </c>
      <c r="E91" s="598">
        <v>4</v>
      </c>
      <c r="F91" s="353" t="str">
        <f>IF($E91=5,"Casi seguro",IF($E91=4,"Probable",IF($E91=3,"Posible",IF($E91=2,"Improbable",IF($E91=1,"Rara vez","0")))))</f>
        <v>Probable</v>
      </c>
      <c r="G91" s="599">
        <v>1</v>
      </c>
      <c r="H91" s="599">
        <v>1</v>
      </c>
      <c r="I91" s="599">
        <v>0</v>
      </c>
      <c r="J91" s="599">
        <v>0</v>
      </c>
      <c r="K91" s="599">
        <v>1</v>
      </c>
      <c r="L91" s="599">
        <v>1</v>
      </c>
      <c r="M91" s="599">
        <v>0</v>
      </c>
      <c r="N91" s="599">
        <v>0</v>
      </c>
      <c r="O91" s="599">
        <v>0</v>
      </c>
      <c r="P91" s="599">
        <v>1</v>
      </c>
      <c r="Q91" s="599">
        <v>1</v>
      </c>
      <c r="R91" s="599">
        <v>1</v>
      </c>
      <c r="S91" s="599">
        <v>1</v>
      </c>
      <c r="T91" s="599">
        <v>1</v>
      </c>
      <c r="U91" s="599">
        <v>1</v>
      </c>
      <c r="V91" s="599">
        <v>0</v>
      </c>
      <c r="W91" s="599">
        <v>1</v>
      </c>
      <c r="X91" s="599">
        <v>0</v>
      </c>
      <c r="Y91" s="600">
        <f>SUM(G91:X93)</f>
        <v>11</v>
      </c>
      <c r="Z91" s="387" t="str">
        <f>IF($Y91&lt;6,"5",IF($Y91&lt;12,"10",IF($Y91&gt;11,"20")))</f>
        <v>10</v>
      </c>
      <c r="AA91" s="601" t="s">
        <v>89</v>
      </c>
      <c r="AB91" s="410">
        <f>E91*Z91</f>
        <v>40</v>
      </c>
      <c r="AC91" s="406" t="str">
        <f>IF($AB91=5,"Baja",IF($AB91=10,"Baja", IF($AB91=15,"Moderada",IF($AB91=20,"Moderada", IF($AB91=25,"Moderada",IF($AB91=30,"Alta", IF($AB91=40,"Alta", IF($AB91=50,"Alta",IF($AB91=60,"Extrema", IF($AB91=80,"Extrema", IF($AB91=100,"Extrema","0")))))))))))</f>
        <v>Alta</v>
      </c>
      <c r="AD91" s="61" t="s">
        <v>360</v>
      </c>
      <c r="AE91" s="141" t="s">
        <v>7</v>
      </c>
    </row>
    <row r="92" spans="2:31" ht="31.5" customHeight="1" x14ac:dyDescent="0.2">
      <c r="B92" s="595"/>
      <c r="C92" s="606"/>
      <c r="D92" s="382"/>
      <c r="E92" s="598"/>
      <c r="F92" s="405"/>
      <c r="G92" s="599"/>
      <c r="H92" s="599"/>
      <c r="I92" s="599"/>
      <c r="J92" s="599"/>
      <c r="K92" s="599"/>
      <c r="L92" s="599"/>
      <c r="M92" s="599"/>
      <c r="N92" s="599"/>
      <c r="O92" s="599"/>
      <c r="P92" s="599"/>
      <c r="Q92" s="599"/>
      <c r="R92" s="599"/>
      <c r="S92" s="599"/>
      <c r="T92" s="599"/>
      <c r="U92" s="599"/>
      <c r="V92" s="599"/>
      <c r="W92" s="599"/>
      <c r="X92" s="599"/>
      <c r="Y92" s="600"/>
      <c r="Z92" s="388"/>
      <c r="AA92" s="601"/>
      <c r="AB92" s="511"/>
      <c r="AC92" s="512"/>
      <c r="AD92" s="61" t="s">
        <v>359</v>
      </c>
      <c r="AE92" s="141" t="s">
        <v>7</v>
      </c>
    </row>
    <row r="93" spans="2:31" ht="31.5" customHeight="1" x14ac:dyDescent="0.2">
      <c r="B93" s="595"/>
      <c r="C93" s="606"/>
      <c r="D93" s="382"/>
      <c r="E93" s="598"/>
      <c r="F93" s="405"/>
      <c r="G93" s="599"/>
      <c r="H93" s="599"/>
      <c r="I93" s="599"/>
      <c r="J93" s="599"/>
      <c r="K93" s="599"/>
      <c r="L93" s="599"/>
      <c r="M93" s="599"/>
      <c r="N93" s="599"/>
      <c r="O93" s="599"/>
      <c r="P93" s="599"/>
      <c r="Q93" s="599"/>
      <c r="R93" s="599"/>
      <c r="S93" s="599"/>
      <c r="T93" s="599"/>
      <c r="U93" s="599"/>
      <c r="V93" s="599"/>
      <c r="W93" s="599"/>
      <c r="X93" s="599"/>
      <c r="Y93" s="600"/>
      <c r="Z93" s="388"/>
      <c r="AA93" s="601"/>
      <c r="AB93" s="511"/>
      <c r="AC93" s="512"/>
      <c r="AD93" s="98" t="s">
        <v>358</v>
      </c>
      <c r="AE93" s="141" t="s">
        <v>7</v>
      </c>
    </row>
    <row r="94" spans="2:31" ht="45" customHeight="1" x14ac:dyDescent="0.2">
      <c r="B94" s="595" t="s">
        <v>372</v>
      </c>
      <c r="C94" s="479" t="s">
        <v>344</v>
      </c>
      <c r="D94" s="402" t="s">
        <v>60</v>
      </c>
      <c r="E94" s="598">
        <v>4</v>
      </c>
      <c r="F94" s="353" t="str">
        <f>IF($E94=5,"Casi seguro",IF($E94=4,"Probable",IF($E94=3,"Posible",IF($E94=2,"Improbable",IF($E94=1,"Rara vez","0")))))</f>
        <v>Probable</v>
      </c>
      <c r="G94" s="599">
        <v>1</v>
      </c>
      <c r="H94" s="599">
        <v>0</v>
      </c>
      <c r="I94" s="599">
        <v>1</v>
      </c>
      <c r="J94" s="599">
        <v>1</v>
      </c>
      <c r="K94" s="599">
        <v>1</v>
      </c>
      <c r="L94" s="599">
        <v>1</v>
      </c>
      <c r="M94" s="599">
        <v>0</v>
      </c>
      <c r="N94" s="599">
        <v>1</v>
      </c>
      <c r="O94" s="599">
        <v>1</v>
      </c>
      <c r="P94" s="599">
        <v>1</v>
      </c>
      <c r="Q94" s="599">
        <v>0</v>
      </c>
      <c r="R94" s="599">
        <v>1</v>
      </c>
      <c r="S94" s="599">
        <v>0</v>
      </c>
      <c r="T94" s="599">
        <v>1</v>
      </c>
      <c r="U94" s="599">
        <v>1</v>
      </c>
      <c r="V94" s="599">
        <v>0</v>
      </c>
      <c r="W94" s="599">
        <v>1</v>
      </c>
      <c r="X94" s="599">
        <v>0</v>
      </c>
      <c r="Y94" s="600">
        <f>SUM(G94:X97)</f>
        <v>12</v>
      </c>
      <c r="Z94" s="387" t="str">
        <f>IF($Y94&lt;6,"5",IF($Y94&lt;12,"10",IF($Y94&gt;11,"20")))</f>
        <v>20</v>
      </c>
      <c r="AA94" s="601" t="str">
        <f>IF($Z94&lt;6,"Moderado",IF($Z94&lt;12,"Mayor",IF($Z94&gt;11,"Catastrófico")))</f>
        <v>Catastrófico</v>
      </c>
      <c r="AB94" s="410">
        <f>E94*Z94</f>
        <v>80</v>
      </c>
      <c r="AC94" s="406" t="str">
        <f>IF($AB94=5,"Baja",IF($AB94=10,"Baja", IF($AB94=15,"Moderada",IF($AB94=20,"Moderada", IF($AB94=25,"Moderada",IF($AB94=30,"Alta", IF($AB94=40,"Alta", IF($AB94=50,"Alta",IF($AB94=60,"Extrema", IF($AB94=80,"Extrema", IF($AB94=100,"Extrema","0")))))))))))</f>
        <v>Extrema</v>
      </c>
      <c r="AD94" s="61" t="s">
        <v>349</v>
      </c>
      <c r="AE94" s="141" t="s">
        <v>7</v>
      </c>
    </row>
    <row r="95" spans="2:31" ht="31.5" customHeight="1" x14ac:dyDescent="0.2">
      <c r="B95" s="595"/>
      <c r="C95" s="606"/>
      <c r="D95" s="382"/>
      <c r="E95" s="598"/>
      <c r="F95" s="405"/>
      <c r="G95" s="599"/>
      <c r="H95" s="599"/>
      <c r="I95" s="599"/>
      <c r="J95" s="599"/>
      <c r="K95" s="599"/>
      <c r="L95" s="599"/>
      <c r="M95" s="599"/>
      <c r="N95" s="599"/>
      <c r="O95" s="599"/>
      <c r="P95" s="599"/>
      <c r="Q95" s="599"/>
      <c r="R95" s="599"/>
      <c r="S95" s="599"/>
      <c r="T95" s="599"/>
      <c r="U95" s="599"/>
      <c r="V95" s="599"/>
      <c r="W95" s="599"/>
      <c r="X95" s="599"/>
      <c r="Y95" s="600"/>
      <c r="Z95" s="388"/>
      <c r="AA95" s="601"/>
      <c r="AB95" s="511"/>
      <c r="AC95" s="512"/>
      <c r="AD95" s="61" t="s">
        <v>357</v>
      </c>
      <c r="AE95" s="141" t="s">
        <v>7</v>
      </c>
    </row>
    <row r="96" spans="2:31" ht="31.5" customHeight="1" x14ac:dyDescent="0.2">
      <c r="B96" s="595"/>
      <c r="C96" s="606"/>
      <c r="D96" s="382"/>
      <c r="E96" s="598"/>
      <c r="F96" s="405"/>
      <c r="G96" s="599"/>
      <c r="H96" s="599"/>
      <c r="I96" s="599"/>
      <c r="J96" s="599"/>
      <c r="K96" s="599"/>
      <c r="L96" s="599"/>
      <c r="M96" s="599"/>
      <c r="N96" s="599"/>
      <c r="O96" s="599"/>
      <c r="P96" s="599"/>
      <c r="Q96" s="599"/>
      <c r="R96" s="599"/>
      <c r="S96" s="599"/>
      <c r="T96" s="599"/>
      <c r="U96" s="599"/>
      <c r="V96" s="599"/>
      <c r="W96" s="599"/>
      <c r="X96" s="599"/>
      <c r="Y96" s="600"/>
      <c r="Z96" s="388"/>
      <c r="AA96" s="601"/>
      <c r="AB96" s="511"/>
      <c r="AC96" s="512"/>
      <c r="AD96" s="98" t="s">
        <v>356</v>
      </c>
      <c r="AE96" s="141" t="s">
        <v>7</v>
      </c>
    </row>
    <row r="97" spans="2:31" ht="50.25" customHeight="1" x14ac:dyDescent="0.2">
      <c r="B97" s="595"/>
      <c r="C97" s="480"/>
      <c r="D97" s="363"/>
      <c r="E97" s="598"/>
      <c r="F97" s="354"/>
      <c r="G97" s="599"/>
      <c r="H97" s="599"/>
      <c r="I97" s="599"/>
      <c r="J97" s="599"/>
      <c r="K97" s="599"/>
      <c r="L97" s="599"/>
      <c r="M97" s="599"/>
      <c r="N97" s="599"/>
      <c r="O97" s="599"/>
      <c r="P97" s="599"/>
      <c r="Q97" s="599"/>
      <c r="R97" s="599"/>
      <c r="S97" s="599"/>
      <c r="T97" s="599"/>
      <c r="U97" s="599"/>
      <c r="V97" s="599"/>
      <c r="W97" s="599"/>
      <c r="X97" s="599"/>
      <c r="Y97" s="600"/>
      <c r="Z97" s="394"/>
      <c r="AA97" s="601"/>
      <c r="AB97" s="411"/>
      <c r="AC97" s="407"/>
      <c r="AD97" s="98" t="s">
        <v>355</v>
      </c>
      <c r="AE97" s="141" t="s">
        <v>7</v>
      </c>
    </row>
    <row r="98" spans="2:31" ht="45" customHeight="1" x14ac:dyDescent="0.2">
      <c r="B98" s="595" t="s">
        <v>381</v>
      </c>
      <c r="C98" s="479" t="s">
        <v>698</v>
      </c>
      <c r="D98" s="402" t="s">
        <v>60</v>
      </c>
      <c r="E98" s="598">
        <v>4</v>
      </c>
      <c r="F98" s="353" t="str">
        <f>IF($E98=5,"Casi seguro",IF($E98=4,"Probable",IF($E98=3,"Posible",IF($E98=2,"Improbable",IF($E98=1,"Rara vez","0")))))</f>
        <v>Probable</v>
      </c>
      <c r="G98" s="599">
        <v>1</v>
      </c>
      <c r="H98" s="599">
        <v>0</v>
      </c>
      <c r="I98" s="599">
        <v>1</v>
      </c>
      <c r="J98" s="599">
        <v>1</v>
      </c>
      <c r="K98" s="599">
        <v>1</v>
      </c>
      <c r="L98" s="599">
        <v>1</v>
      </c>
      <c r="M98" s="599">
        <v>0</v>
      </c>
      <c r="N98" s="599">
        <v>1</v>
      </c>
      <c r="O98" s="599">
        <v>1</v>
      </c>
      <c r="P98" s="599">
        <v>1</v>
      </c>
      <c r="Q98" s="599">
        <v>0</v>
      </c>
      <c r="R98" s="599">
        <v>1</v>
      </c>
      <c r="S98" s="599">
        <v>0</v>
      </c>
      <c r="T98" s="599">
        <v>1</v>
      </c>
      <c r="U98" s="599">
        <v>1</v>
      </c>
      <c r="V98" s="599">
        <v>0</v>
      </c>
      <c r="W98" s="599">
        <v>1</v>
      </c>
      <c r="X98" s="599">
        <v>0</v>
      </c>
      <c r="Y98" s="600">
        <f>SUM(G98:X101)</f>
        <v>12</v>
      </c>
      <c r="Z98" s="387" t="str">
        <f>IF($Y98&lt;6,"5",IF($Y98&lt;12,"10",IF($Y98&gt;11,"20")))</f>
        <v>20</v>
      </c>
      <c r="AA98" s="601" t="str">
        <f>IF($Z98&lt;6,"Moderado",IF($Z98&lt;12,"Mayor",IF($Z98&gt;11,"Catastrófico")))</f>
        <v>Catastrófico</v>
      </c>
      <c r="AB98" s="410">
        <f>E98*Z98</f>
        <v>80</v>
      </c>
      <c r="AC98" s="406" t="str">
        <f>IF($AB98=5,"Baja",IF($AB98=10,"Baja", IF($AB98=15,"Moderada",IF($AB98=20,"Moderada", IF($AB98=25,"Moderada",IF($AB98=30,"Alta", IF($AB98=40,"Alta", IF($AB98=50,"Alta",IF($AB98=60,"Extrema", IF($AB98=80,"Extrema", IF($AB98=100,"Extrema","0")))))))))))</f>
        <v>Extrema</v>
      </c>
      <c r="AD98" s="61" t="s">
        <v>349</v>
      </c>
      <c r="AE98" s="141" t="s">
        <v>7</v>
      </c>
    </row>
    <row r="99" spans="2:31" ht="31.5" customHeight="1" x14ac:dyDescent="0.2">
      <c r="B99" s="595"/>
      <c r="C99" s="606"/>
      <c r="D99" s="382"/>
      <c r="E99" s="598"/>
      <c r="F99" s="405"/>
      <c r="G99" s="599"/>
      <c r="H99" s="599"/>
      <c r="I99" s="599"/>
      <c r="J99" s="599"/>
      <c r="K99" s="599"/>
      <c r="L99" s="599"/>
      <c r="M99" s="599"/>
      <c r="N99" s="599"/>
      <c r="O99" s="599"/>
      <c r="P99" s="599"/>
      <c r="Q99" s="599"/>
      <c r="R99" s="599"/>
      <c r="S99" s="599"/>
      <c r="T99" s="599"/>
      <c r="U99" s="599"/>
      <c r="V99" s="599"/>
      <c r="W99" s="599"/>
      <c r="X99" s="599"/>
      <c r="Y99" s="600"/>
      <c r="Z99" s="388"/>
      <c r="AA99" s="601"/>
      <c r="AB99" s="511"/>
      <c r="AC99" s="512"/>
      <c r="AD99" s="61" t="s">
        <v>357</v>
      </c>
      <c r="AE99" s="141" t="s">
        <v>7</v>
      </c>
    </row>
    <row r="100" spans="2:31" ht="31.5" customHeight="1" x14ac:dyDescent="0.2">
      <c r="B100" s="595"/>
      <c r="C100" s="606"/>
      <c r="D100" s="382"/>
      <c r="E100" s="598"/>
      <c r="F100" s="405"/>
      <c r="G100" s="599"/>
      <c r="H100" s="599"/>
      <c r="I100" s="599"/>
      <c r="J100" s="599"/>
      <c r="K100" s="599"/>
      <c r="L100" s="599"/>
      <c r="M100" s="599"/>
      <c r="N100" s="599"/>
      <c r="O100" s="599"/>
      <c r="P100" s="599"/>
      <c r="Q100" s="599"/>
      <c r="R100" s="599"/>
      <c r="S100" s="599"/>
      <c r="T100" s="599"/>
      <c r="U100" s="599"/>
      <c r="V100" s="599"/>
      <c r="W100" s="599"/>
      <c r="X100" s="599"/>
      <c r="Y100" s="600"/>
      <c r="Z100" s="388"/>
      <c r="AA100" s="601"/>
      <c r="AB100" s="511"/>
      <c r="AC100" s="512"/>
      <c r="AD100" s="98" t="s">
        <v>356</v>
      </c>
      <c r="AE100" s="141" t="s">
        <v>7</v>
      </c>
    </row>
    <row r="101" spans="2:31" ht="45" customHeight="1" x14ac:dyDescent="0.2">
      <c r="B101" s="595"/>
      <c r="C101" s="480"/>
      <c r="D101" s="363"/>
      <c r="E101" s="598"/>
      <c r="F101" s="354"/>
      <c r="G101" s="599"/>
      <c r="H101" s="599"/>
      <c r="I101" s="599"/>
      <c r="J101" s="599"/>
      <c r="K101" s="599"/>
      <c r="L101" s="599"/>
      <c r="M101" s="599"/>
      <c r="N101" s="599"/>
      <c r="O101" s="599"/>
      <c r="P101" s="599"/>
      <c r="Q101" s="599"/>
      <c r="R101" s="599"/>
      <c r="S101" s="599"/>
      <c r="T101" s="599"/>
      <c r="U101" s="599"/>
      <c r="V101" s="599"/>
      <c r="W101" s="599"/>
      <c r="X101" s="599"/>
      <c r="Y101" s="600"/>
      <c r="Z101" s="394"/>
      <c r="AA101" s="601"/>
      <c r="AB101" s="411"/>
      <c r="AC101" s="407"/>
      <c r="AD101" s="98" t="s">
        <v>355</v>
      </c>
      <c r="AE101" s="141" t="s">
        <v>7</v>
      </c>
    </row>
    <row r="102" spans="2:31" ht="45" customHeight="1" x14ac:dyDescent="0.2">
      <c r="B102" s="595" t="s">
        <v>382</v>
      </c>
      <c r="C102" s="479" t="s">
        <v>370</v>
      </c>
      <c r="D102" s="402" t="s">
        <v>57</v>
      </c>
      <c r="E102" s="598">
        <v>4</v>
      </c>
      <c r="F102" s="353" t="str">
        <f>IF($E102=5,"Casi seguro",IF($E102=4,"Probable",IF($E102=3,"Posible",IF($E102=2,"Improbable",IF($E102=1,"Rara vez","0")))))</f>
        <v>Probable</v>
      </c>
      <c r="G102" s="599">
        <v>1</v>
      </c>
      <c r="H102" s="599">
        <v>1</v>
      </c>
      <c r="I102" s="599">
        <v>0</v>
      </c>
      <c r="J102" s="599">
        <v>1</v>
      </c>
      <c r="K102" s="599">
        <v>1</v>
      </c>
      <c r="L102" s="599">
        <v>1</v>
      </c>
      <c r="M102" s="599">
        <v>0</v>
      </c>
      <c r="N102" s="599">
        <v>0</v>
      </c>
      <c r="O102" s="599">
        <v>1</v>
      </c>
      <c r="P102" s="599">
        <v>0</v>
      </c>
      <c r="Q102" s="599">
        <v>0</v>
      </c>
      <c r="R102" s="599">
        <v>1</v>
      </c>
      <c r="S102" s="599">
        <v>1</v>
      </c>
      <c r="T102" s="599">
        <v>0</v>
      </c>
      <c r="U102" s="599">
        <v>1</v>
      </c>
      <c r="V102" s="599">
        <v>0</v>
      </c>
      <c r="W102" s="599">
        <v>0</v>
      </c>
      <c r="X102" s="599">
        <v>1</v>
      </c>
      <c r="Y102" s="600">
        <f>SUM(G102:X104)</f>
        <v>10</v>
      </c>
      <c r="Z102" s="387" t="str">
        <f>IF($Y102&lt;6,"5",IF($Y102&lt;12,"10",IF($Y102&gt;11,"20")))</f>
        <v>10</v>
      </c>
      <c r="AA102" s="601" t="s">
        <v>89</v>
      </c>
      <c r="AB102" s="410">
        <f>E102*Z102</f>
        <v>40</v>
      </c>
      <c r="AC102" s="406" t="str">
        <f>IF($AB102=5,"Baja",IF($AB102=10,"Baja", IF($AB102=15,"Moderada",IF($AB102=20,"Moderada", IF($AB102=25,"Moderada",IF($AB102=30,"Alta", IF($AB102=40,"Alta", IF($AB102=50,"Alta",IF($AB102=60,"Extrema", IF($AB102=80,"Extrema", IF($AB102=100,"Extrema","0")))))))))))</f>
        <v>Alta</v>
      </c>
      <c r="AD102" s="61" t="s">
        <v>373</v>
      </c>
      <c r="AE102" s="141" t="s">
        <v>7</v>
      </c>
    </row>
    <row r="103" spans="2:31" ht="31.5" customHeight="1" x14ac:dyDescent="0.2">
      <c r="B103" s="595"/>
      <c r="C103" s="606"/>
      <c r="D103" s="382"/>
      <c r="E103" s="598"/>
      <c r="F103" s="405"/>
      <c r="G103" s="599"/>
      <c r="H103" s="599"/>
      <c r="I103" s="599"/>
      <c r="J103" s="599"/>
      <c r="K103" s="599"/>
      <c r="L103" s="599"/>
      <c r="M103" s="599"/>
      <c r="N103" s="599"/>
      <c r="O103" s="599"/>
      <c r="P103" s="599"/>
      <c r="Q103" s="599"/>
      <c r="R103" s="599"/>
      <c r="S103" s="599"/>
      <c r="T103" s="599"/>
      <c r="U103" s="599"/>
      <c r="V103" s="599"/>
      <c r="W103" s="599"/>
      <c r="X103" s="599"/>
      <c r="Y103" s="600"/>
      <c r="Z103" s="388"/>
      <c r="AA103" s="601"/>
      <c r="AB103" s="511"/>
      <c r="AC103" s="512"/>
      <c r="AD103" s="61" t="s">
        <v>374</v>
      </c>
      <c r="AE103" s="141" t="s">
        <v>7</v>
      </c>
    </row>
    <row r="104" spans="2:31" ht="31.5" customHeight="1" x14ac:dyDescent="0.2">
      <c r="B104" s="595"/>
      <c r="C104" s="606"/>
      <c r="D104" s="382"/>
      <c r="E104" s="598"/>
      <c r="F104" s="405"/>
      <c r="G104" s="599"/>
      <c r="H104" s="599"/>
      <c r="I104" s="599"/>
      <c r="J104" s="599"/>
      <c r="K104" s="599"/>
      <c r="L104" s="599"/>
      <c r="M104" s="599"/>
      <c r="N104" s="599"/>
      <c r="O104" s="599"/>
      <c r="P104" s="599"/>
      <c r="Q104" s="599"/>
      <c r="R104" s="599"/>
      <c r="S104" s="599"/>
      <c r="T104" s="599"/>
      <c r="U104" s="599"/>
      <c r="V104" s="599"/>
      <c r="W104" s="599"/>
      <c r="X104" s="599"/>
      <c r="Y104" s="600"/>
      <c r="Z104" s="388"/>
      <c r="AA104" s="601"/>
      <c r="AB104" s="511"/>
      <c r="AC104" s="512"/>
      <c r="AD104" s="61" t="s">
        <v>375</v>
      </c>
      <c r="AE104" s="141" t="s">
        <v>7</v>
      </c>
    </row>
    <row r="105" spans="2:31" ht="45" customHeight="1" x14ac:dyDescent="0.2">
      <c r="B105" s="595" t="s">
        <v>393</v>
      </c>
      <c r="C105" s="479" t="s">
        <v>369</v>
      </c>
      <c r="D105" s="402" t="s">
        <v>59</v>
      </c>
      <c r="E105" s="598">
        <v>4</v>
      </c>
      <c r="F105" s="353" t="str">
        <f>IF($E105=5,"Casi seguro",IF($E105=4,"Probable",IF($E105=3,"Posible",IF($E105=2,"Improbable",IF($E105=1,"Rara vez","0")))))</f>
        <v>Probable</v>
      </c>
      <c r="G105" s="599">
        <v>1</v>
      </c>
      <c r="H105" s="599">
        <v>1</v>
      </c>
      <c r="I105" s="599">
        <v>0</v>
      </c>
      <c r="J105" s="599">
        <v>1</v>
      </c>
      <c r="K105" s="599">
        <v>1</v>
      </c>
      <c r="L105" s="599">
        <v>1</v>
      </c>
      <c r="M105" s="599">
        <v>0</v>
      </c>
      <c r="N105" s="599">
        <v>0</v>
      </c>
      <c r="O105" s="599">
        <v>1</v>
      </c>
      <c r="P105" s="599">
        <v>0</v>
      </c>
      <c r="Q105" s="599">
        <v>0</v>
      </c>
      <c r="R105" s="599">
        <v>1</v>
      </c>
      <c r="S105" s="599">
        <v>1</v>
      </c>
      <c r="T105" s="599">
        <v>0</v>
      </c>
      <c r="U105" s="599">
        <v>1</v>
      </c>
      <c r="V105" s="599">
        <v>0</v>
      </c>
      <c r="W105" s="599">
        <v>0</v>
      </c>
      <c r="X105" s="599">
        <v>1</v>
      </c>
      <c r="Y105" s="600">
        <f>SUM(G105:X107)</f>
        <v>10</v>
      </c>
      <c r="Z105" s="387" t="str">
        <f>IF($Y105&lt;6,"5",IF($Y105&lt;12,"10",IF($Y105&gt;11,"20")))</f>
        <v>10</v>
      </c>
      <c r="AA105" s="601" t="s">
        <v>89</v>
      </c>
      <c r="AB105" s="410">
        <f>E105*Z105</f>
        <v>40</v>
      </c>
      <c r="AC105" s="406" t="str">
        <f>IF($AB105=5,"Baja",IF($AB105=10,"Baja", IF($AB105=15,"Moderada",IF($AB105=20,"Moderada", IF($AB105=25,"Moderada",IF($AB105=30,"Alta", IF($AB105=40,"Alta", IF($AB105=50,"Alta",IF($AB105=60,"Extrema", IF($AB105=80,"Extrema", IF($AB105=100,"Extrema","0")))))))))))</f>
        <v>Alta</v>
      </c>
      <c r="AD105" s="61" t="s">
        <v>373</v>
      </c>
      <c r="AE105" s="141" t="s">
        <v>7</v>
      </c>
    </row>
    <row r="106" spans="2:31" ht="31.5" customHeight="1" x14ac:dyDescent="0.2">
      <c r="B106" s="595"/>
      <c r="C106" s="606"/>
      <c r="D106" s="382"/>
      <c r="E106" s="598"/>
      <c r="F106" s="405"/>
      <c r="G106" s="599"/>
      <c r="H106" s="599"/>
      <c r="I106" s="599"/>
      <c r="J106" s="599"/>
      <c r="K106" s="599"/>
      <c r="L106" s="599"/>
      <c r="M106" s="599"/>
      <c r="N106" s="599"/>
      <c r="O106" s="599"/>
      <c r="P106" s="599"/>
      <c r="Q106" s="599"/>
      <c r="R106" s="599"/>
      <c r="S106" s="599"/>
      <c r="T106" s="599"/>
      <c r="U106" s="599"/>
      <c r="V106" s="599"/>
      <c r="W106" s="599"/>
      <c r="X106" s="599"/>
      <c r="Y106" s="600"/>
      <c r="Z106" s="388"/>
      <c r="AA106" s="601"/>
      <c r="AB106" s="511"/>
      <c r="AC106" s="512"/>
      <c r="AD106" s="61" t="s">
        <v>374</v>
      </c>
      <c r="AE106" s="141" t="s">
        <v>7</v>
      </c>
    </row>
    <row r="107" spans="2:31" ht="31.5" customHeight="1" x14ac:dyDescent="0.2">
      <c r="B107" s="595"/>
      <c r="C107" s="606"/>
      <c r="D107" s="382"/>
      <c r="E107" s="598"/>
      <c r="F107" s="405"/>
      <c r="G107" s="599"/>
      <c r="H107" s="599"/>
      <c r="I107" s="599"/>
      <c r="J107" s="599"/>
      <c r="K107" s="599"/>
      <c r="L107" s="599"/>
      <c r="M107" s="599"/>
      <c r="N107" s="599"/>
      <c r="O107" s="599"/>
      <c r="P107" s="599"/>
      <c r="Q107" s="599"/>
      <c r="R107" s="599"/>
      <c r="S107" s="599"/>
      <c r="T107" s="599"/>
      <c r="U107" s="599"/>
      <c r="V107" s="599"/>
      <c r="W107" s="599"/>
      <c r="X107" s="599"/>
      <c r="Y107" s="600"/>
      <c r="Z107" s="388"/>
      <c r="AA107" s="601"/>
      <c r="AB107" s="511"/>
      <c r="AC107" s="512"/>
      <c r="AD107" s="61" t="s">
        <v>375</v>
      </c>
      <c r="AE107" s="141" t="s">
        <v>7</v>
      </c>
    </row>
    <row r="108" spans="2:31" ht="45" customHeight="1" x14ac:dyDescent="0.2">
      <c r="B108" s="595" t="s">
        <v>394</v>
      </c>
      <c r="C108" s="479" t="s">
        <v>378</v>
      </c>
      <c r="D108" s="402" t="s">
        <v>59</v>
      </c>
      <c r="E108" s="598">
        <v>3</v>
      </c>
      <c r="F108" s="353" t="str">
        <f>IF($E108=5,"Casi seguro",IF($E108=4,"Probable",IF($E108=3,"Posible",IF($E108=2,"Improbable",IF($E108=1,"Rara vez","0")))))</f>
        <v>Posible</v>
      </c>
      <c r="G108" s="599">
        <v>1</v>
      </c>
      <c r="H108" s="599">
        <v>1</v>
      </c>
      <c r="I108" s="599">
        <v>1</v>
      </c>
      <c r="J108" s="599">
        <v>1</v>
      </c>
      <c r="K108" s="599">
        <v>0</v>
      </c>
      <c r="L108" s="599">
        <v>1</v>
      </c>
      <c r="M108" s="599">
        <v>1</v>
      </c>
      <c r="N108" s="599">
        <v>0</v>
      </c>
      <c r="O108" s="599">
        <v>1</v>
      </c>
      <c r="P108" s="599">
        <v>0</v>
      </c>
      <c r="Q108" s="599">
        <v>0</v>
      </c>
      <c r="R108" s="599">
        <v>1</v>
      </c>
      <c r="S108" s="599">
        <v>1</v>
      </c>
      <c r="T108" s="599">
        <v>0</v>
      </c>
      <c r="U108" s="599">
        <v>1</v>
      </c>
      <c r="V108" s="599">
        <v>0</v>
      </c>
      <c r="W108" s="599">
        <v>1</v>
      </c>
      <c r="X108" s="599">
        <v>1</v>
      </c>
      <c r="Y108" s="600">
        <f>SUM(G108:X110)</f>
        <v>12</v>
      </c>
      <c r="Z108" s="387" t="str">
        <f>IF($Y108&lt;6,"5",IF($Y108&lt;12,"10",IF($Y108&gt;11,"20")))</f>
        <v>20</v>
      </c>
      <c r="AA108" s="601" t="str">
        <f>IF($Z108&lt;6,"Moderado",IF($Z108&lt;12,"Mayor",IF($Z108&gt;11,"Catastrófico")))</f>
        <v>Catastrófico</v>
      </c>
      <c r="AB108" s="410">
        <f>E108*Z108</f>
        <v>60</v>
      </c>
      <c r="AC108" s="406" t="str">
        <f>IF($AB108=5,"Baja",IF($AB108=10,"Baja", IF($AB108=15,"Moderada",IF($AB108=20,"Moderada", IF($AB108=25,"Moderada",IF($AB108=30,"Alta", IF($AB108=40,"Alta", IF($AB108=50,"Alta",IF($AB108=60,"Extrema", IF($AB108=80,"Extrema", IF($AB108=100,"Extrema","0")))))))))))</f>
        <v>Extrema</v>
      </c>
      <c r="AD108" s="61" t="s">
        <v>384</v>
      </c>
      <c r="AE108" s="127" t="s">
        <v>7</v>
      </c>
    </row>
    <row r="109" spans="2:31" ht="31.5" customHeight="1" x14ac:dyDescent="0.2">
      <c r="B109" s="595"/>
      <c r="C109" s="606"/>
      <c r="D109" s="382"/>
      <c r="E109" s="598"/>
      <c r="F109" s="405"/>
      <c r="G109" s="599"/>
      <c r="H109" s="599"/>
      <c r="I109" s="599"/>
      <c r="J109" s="599"/>
      <c r="K109" s="599"/>
      <c r="L109" s="599"/>
      <c r="M109" s="599"/>
      <c r="N109" s="599"/>
      <c r="O109" s="599"/>
      <c r="P109" s="599"/>
      <c r="Q109" s="599"/>
      <c r="R109" s="599"/>
      <c r="S109" s="599"/>
      <c r="T109" s="599"/>
      <c r="U109" s="599"/>
      <c r="V109" s="599"/>
      <c r="W109" s="599"/>
      <c r="X109" s="599"/>
      <c r="Y109" s="600"/>
      <c r="Z109" s="388"/>
      <c r="AA109" s="601"/>
      <c r="AB109" s="511"/>
      <c r="AC109" s="512"/>
      <c r="AD109" s="61" t="s">
        <v>390</v>
      </c>
      <c r="AE109" s="127" t="s">
        <v>7</v>
      </c>
    </row>
    <row r="110" spans="2:31" ht="31.5" customHeight="1" x14ac:dyDescent="0.2">
      <c r="B110" s="595"/>
      <c r="C110" s="606"/>
      <c r="D110" s="382"/>
      <c r="E110" s="598"/>
      <c r="F110" s="405"/>
      <c r="G110" s="599"/>
      <c r="H110" s="599"/>
      <c r="I110" s="599"/>
      <c r="J110" s="599"/>
      <c r="K110" s="599"/>
      <c r="L110" s="599"/>
      <c r="M110" s="599"/>
      <c r="N110" s="599"/>
      <c r="O110" s="599"/>
      <c r="P110" s="599"/>
      <c r="Q110" s="599"/>
      <c r="R110" s="599"/>
      <c r="S110" s="599"/>
      <c r="T110" s="599"/>
      <c r="U110" s="599"/>
      <c r="V110" s="599"/>
      <c r="W110" s="599"/>
      <c r="X110" s="599"/>
      <c r="Y110" s="600"/>
      <c r="Z110" s="388"/>
      <c r="AA110" s="601"/>
      <c r="AB110" s="511"/>
      <c r="AC110" s="512"/>
      <c r="AD110" s="61" t="s">
        <v>389</v>
      </c>
      <c r="AE110" s="127" t="s">
        <v>7</v>
      </c>
    </row>
    <row r="111" spans="2:31" ht="45" customHeight="1" x14ac:dyDescent="0.2">
      <c r="B111" s="595" t="s">
        <v>36</v>
      </c>
      <c r="C111" s="479" t="s">
        <v>379</v>
      </c>
      <c r="D111" s="402" t="s">
        <v>59</v>
      </c>
      <c r="E111" s="598">
        <v>3</v>
      </c>
      <c r="F111" s="353" t="str">
        <f>IF($E111=5,"Casi seguro",IF($E111=4,"Probable",IF($E111=3,"Posible",IF($E111=2,"Improbable",IF($E111=1,"Rara vez","0")))))</f>
        <v>Posible</v>
      </c>
      <c r="G111" s="599">
        <v>1</v>
      </c>
      <c r="H111" s="599">
        <v>1</v>
      </c>
      <c r="I111" s="599">
        <v>1</v>
      </c>
      <c r="J111" s="599">
        <v>1</v>
      </c>
      <c r="K111" s="599">
        <v>1</v>
      </c>
      <c r="L111" s="599">
        <v>1</v>
      </c>
      <c r="M111" s="599">
        <v>1</v>
      </c>
      <c r="N111" s="599">
        <v>0</v>
      </c>
      <c r="O111" s="599">
        <v>1</v>
      </c>
      <c r="P111" s="599">
        <v>0</v>
      </c>
      <c r="Q111" s="599">
        <v>0</v>
      </c>
      <c r="R111" s="599">
        <v>1</v>
      </c>
      <c r="S111" s="599">
        <v>1</v>
      </c>
      <c r="T111" s="599">
        <v>0</v>
      </c>
      <c r="U111" s="599">
        <v>1</v>
      </c>
      <c r="V111" s="599">
        <v>0</v>
      </c>
      <c r="W111" s="599">
        <v>1</v>
      </c>
      <c r="X111" s="599">
        <v>1</v>
      </c>
      <c r="Y111" s="600">
        <f>SUM(G111:X114)</f>
        <v>13</v>
      </c>
      <c r="Z111" s="387" t="str">
        <f>IF($Y111&lt;6,"5",IF($Y111&lt;12,"10",IF($Y111&gt;11,"20")))</f>
        <v>20</v>
      </c>
      <c r="AA111" s="601" t="str">
        <f>IF($Z111&lt;6,"Moderado",IF($Z111&lt;12,"Mayor",IF($Z111&gt;11,"Catastrófico")))</f>
        <v>Catastrófico</v>
      </c>
      <c r="AB111" s="410">
        <f>E111*Z111</f>
        <v>60</v>
      </c>
      <c r="AC111" s="406" t="str">
        <f>IF($AB111=5,"Baja",IF($AB111=10,"Baja", IF($AB111=15,"Moderada",IF($AB111=20,"Moderada", IF($AB111=25,"Moderada",IF($AB111=30,"Alta", IF($AB111=40,"Alta", IF($AB111=50,"Alta",IF($AB111=60,"Extrema", IF($AB111=80,"Extrema", IF($AB111=100,"Extrema","0")))))))))))</f>
        <v>Extrema</v>
      </c>
      <c r="AD111" s="61" t="s">
        <v>388</v>
      </c>
      <c r="AE111" s="127" t="s">
        <v>7</v>
      </c>
    </row>
    <row r="112" spans="2:31" ht="31.5" customHeight="1" x14ac:dyDescent="0.2">
      <c r="B112" s="595"/>
      <c r="C112" s="606"/>
      <c r="D112" s="382"/>
      <c r="E112" s="598"/>
      <c r="F112" s="405"/>
      <c r="G112" s="599"/>
      <c r="H112" s="599"/>
      <c r="I112" s="599"/>
      <c r="J112" s="599"/>
      <c r="K112" s="599"/>
      <c r="L112" s="599"/>
      <c r="M112" s="599"/>
      <c r="N112" s="599"/>
      <c r="O112" s="599"/>
      <c r="P112" s="599"/>
      <c r="Q112" s="599"/>
      <c r="R112" s="599"/>
      <c r="S112" s="599"/>
      <c r="T112" s="599"/>
      <c r="U112" s="599"/>
      <c r="V112" s="599"/>
      <c r="W112" s="599"/>
      <c r="X112" s="599"/>
      <c r="Y112" s="600"/>
      <c r="Z112" s="388"/>
      <c r="AA112" s="601"/>
      <c r="AB112" s="511"/>
      <c r="AC112" s="512"/>
      <c r="AD112" s="61" t="s">
        <v>387</v>
      </c>
      <c r="AE112" s="127" t="s">
        <v>7</v>
      </c>
    </row>
    <row r="113" spans="2:31" ht="31.5" customHeight="1" x14ac:dyDescent="0.2">
      <c r="B113" s="595"/>
      <c r="C113" s="606"/>
      <c r="D113" s="382"/>
      <c r="E113" s="598"/>
      <c r="F113" s="405"/>
      <c r="G113" s="599"/>
      <c r="H113" s="599"/>
      <c r="I113" s="599"/>
      <c r="J113" s="599"/>
      <c r="K113" s="599"/>
      <c r="L113" s="599"/>
      <c r="M113" s="599"/>
      <c r="N113" s="599"/>
      <c r="O113" s="599"/>
      <c r="P113" s="599"/>
      <c r="Q113" s="599"/>
      <c r="R113" s="599"/>
      <c r="S113" s="599"/>
      <c r="T113" s="599"/>
      <c r="U113" s="599"/>
      <c r="V113" s="599"/>
      <c r="W113" s="599"/>
      <c r="X113" s="599"/>
      <c r="Y113" s="600"/>
      <c r="Z113" s="388"/>
      <c r="AA113" s="601"/>
      <c r="AB113" s="511"/>
      <c r="AC113" s="512"/>
      <c r="AD113" s="98" t="s">
        <v>386</v>
      </c>
      <c r="AE113" s="127" t="s">
        <v>7</v>
      </c>
    </row>
    <row r="114" spans="2:31" ht="39" customHeight="1" x14ac:dyDescent="0.2">
      <c r="B114" s="595"/>
      <c r="C114" s="480"/>
      <c r="D114" s="363"/>
      <c r="E114" s="598"/>
      <c r="F114" s="354"/>
      <c r="G114" s="599"/>
      <c r="H114" s="599"/>
      <c r="I114" s="599"/>
      <c r="J114" s="599"/>
      <c r="K114" s="599"/>
      <c r="L114" s="599"/>
      <c r="M114" s="599"/>
      <c r="N114" s="599"/>
      <c r="O114" s="599"/>
      <c r="P114" s="599"/>
      <c r="Q114" s="599"/>
      <c r="R114" s="599"/>
      <c r="S114" s="599"/>
      <c r="T114" s="599"/>
      <c r="U114" s="599"/>
      <c r="V114" s="599"/>
      <c r="W114" s="599"/>
      <c r="X114" s="599"/>
      <c r="Y114" s="600"/>
      <c r="Z114" s="394"/>
      <c r="AA114" s="601"/>
      <c r="AB114" s="411"/>
      <c r="AC114" s="407"/>
      <c r="AD114" s="98" t="s">
        <v>385</v>
      </c>
      <c r="AE114" s="127" t="s">
        <v>7</v>
      </c>
    </row>
    <row r="115" spans="2:31" ht="45" customHeight="1" x14ac:dyDescent="0.2">
      <c r="B115" s="595" t="s">
        <v>403</v>
      </c>
      <c r="C115" s="479" t="s">
        <v>396</v>
      </c>
      <c r="D115" s="402" t="s">
        <v>59</v>
      </c>
      <c r="E115" s="598">
        <v>3</v>
      </c>
      <c r="F115" s="353" t="str">
        <f>IF($E115=5,"Casi seguro",IF($E115=4,"Probable",IF($E115=3,"Posible",IF($E115=2,"Improbable",IF($E115=1,"Rara vez","0")))))</f>
        <v>Posible</v>
      </c>
      <c r="G115" s="599">
        <v>1</v>
      </c>
      <c r="H115" s="599">
        <v>1</v>
      </c>
      <c r="I115" s="599">
        <v>1</v>
      </c>
      <c r="J115" s="599">
        <v>1</v>
      </c>
      <c r="K115" s="599">
        <v>1</v>
      </c>
      <c r="L115" s="599">
        <v>1</v>
      </c>
      <c r="M115" s="599">
        <v>1</v>
      </c>
      <c r="N115" s="599">
        <v>0</v>
      </c>
      <c r="O115" s="599">
        <v>0</v>
      </c>
      <c r="P115" s="599">
        <v>1</v>
      </c>
      <c r="Q115" s="599">
        <v>1</v>
      </c>
      <c r="R115" s="599">
        <v>1</v>
      </c>
      <c r="S115" s="599">
        <v>1</v>
      </c>
      <c r="T115" s="599">
        <v>0</v>
      </c>
      <c r="U115" s="599">
        <v>1</v>
      </c>
      <c r="V115" s="599">
        <v>0</v>
      </c>
      <c r="W115" s="599">
        <v>1</v>
      </c>
      <c r="X115" s="599">
        <v>1</v>
      </c>
      <c r="Y115" s="600">
        <f>SUM(G115:X116)</f>
        <v>14</v>
      </c>
      <c r="Z115" s="387" t="str">
        <f>IF($Y115&lt;6,"5",IF($Y115&lt;12,"10",IF($Y115&gt;11,"20")))</f>
        <v>20</v>
      </c>
      <c r="AA115" s="601" t="str">
        <f>IF($Z115&lt;6,"Moderado",IF($Z115&lt;12,"Mayor",IF($Z115&gt;11,"Catastrófico")))</f>
        <v>Catastrófico</v>
      </c>
      <c r="AB115" s="410">
        <f>E115*Z115</f>
        <v>60</v>
      </c>
      <c r="AC115" s="406" t="str">
        <f>IF($AB115=5,"Baja",IF($AB115=10,"Baja", IF($AB115=15,"Moderada",IF($AB115=20,"Moderada", IF($AB115=25,"Moderada",IF($AB115=30,"Alta", IF($AB115=40,"Alta", IF($AB115=50,"Alta",IF($AB115=60,"Extrema", IF($AB115=80,"Extrema", IF($AB115=100,"Extrema","0")))))))))))</f>
        <v>Extrema</v>
      </c>
      <c r="AD115" s="504" t="str">
        <f>+'MATRIZ DE RIESGOS CORRUPCION'!AF67</f>
        <v>1. Auditorias permanentes a los procesos de contratación.
2. Capacitación a todos los funcionarios involucrados en la contratación respecto a los procedimientos y estatuto interno de contratación</v>
      </c>
      <c r="AE115" s="353" t="s">
        <v>7</v>
      </c>
    </row>
    <row r="116" spans="2:31" ht="31.5" customHeight="1" x14ac:dyDescent="0.2">
      <c r="B116" s="595"/>
      <c r="C116" s="606"/>
      <c r="D116" s="382"/>
      <c r="E116" s="598"/>
      <c r="F116" s="405"/>
      <c r="G116" s="599"/>
      <c r="H116" s="599"/>
      <c r="I116" s="599"/>
      <c r="J116" s="599"/>
      <c r="K116" s="599"/>
      <c r="L116" s="599"/>
      <c r="M116" s="599"/>
      <c r="N116" s="599"/>
      <c r="O116" s="599"/>
      <c r="P116" s="599"/>
      <c r="Q116" s="599"/>
      <c r="R116" s="599"/>
      <c r="S116" s="599"/>
      <c r="T116" s="599"/>
      <c r="U116" s="599"/>
      <c r="V116" s="599"/>
      <c r="W116" s="599"/>
      <c r="X116" s="599"/>
      <c r="Y116" s="600"/>
      <c r="Z116" s="388"/>
      <c r="AA116" s="601"/>
      <c r="AB116" s="511"/>
      <c r="AC116" s="512"/>
      <c r="AD116" s="492"/>
      <c r="AE116" s="354"/>
    </row>
    <row r="117" spans="2:31" ht="45" customHeight="1" x14ac:dyDescent="0.2">
      <c r="B117" s="595" t="s">
        <v>404</v>
      </c>
      <c r="C117" s="596" t="s">
        <v>190</v>
      </c>
      <c r="D117" s="597" t="s">
        <v>59</v>
      </c>
      <c r="E117" s="598">
        <v>3</v>
      </c>
      <c r="F117" s="598" t="str">
        <f>IF($E117=5,"Casi seguro",IF($E117=4,"Probable",IF($E117=3,"Posible",IF($E117=2,"Improbable",IF($E117=1,"Rara vez","0")))))</f>
        <v>Posible</v>
      </c>
      <c r="G117" s="599">
        <v>1</v>
      </c>
      <c r="H117" s="599">
        <v>1</v>
      </c>
      <c r="I117" s="599">
        <v>1</v>
      </c>
      <c r="J117" s="599">
        <v>1</v>
      </c>
      <c r="K117" s="599">
        <v>1</v>
      </c>
      <c r="L117" s="599">
        <v>1</v>
      </c>
      <c r="M117" s="599">
        <v>1</v>
      </c>
      <c r="N117" s="599">
        <v>0</v>
      </c>
      <c r="O117" s="599">
        <v>0</v>
      </c>
      <c r="P117" s="599">
        <v>1</v>
      </c>
      <c r="Q117" s="599">
        <v>1</v>
      </c>
      <c r="R117" s="599">
        <v>1</v>
      </c>
      <c r="S117" s="599">
        <v>1</v>
      </c>
      <c r="T117" s="599">
        <v>0</v>
      </c>
      <c r="U117" s="599">
        <v>1</v>
      </c>
      <c r="V117" s="599">
        <v>0</v>
      </c>
      <c r="W117" s="599">
        <v>1</v>
      </c>
      <c r="X117" s="599">
        <v>1</v>
      </c>
      <c r="Y117" s="600">
        <f>SUM(G117:X118)</f>
        <v>14</v>
      </c>
      <c r="Z117" s="389" t="str">
        <f>IF($Y117&lt;6,"5",IF($Y117&lt;12,"10",IF($Y117&gt;11,"20")))</f>
        <v>20</v>
      </c>
      <c r="AA117" s="601" t="str">
        <f>IF($Z117&lt;6,"Moderado",IF($Z117&lt;12,"Mayor",IF($Z117&gt;11,"Catastrófico")))</f>
        <v>Catastrófico</v>
      </c>
      <c r="AB117" s="593">
        <f>E117*Z117</f>
        <v>60</v>
      </c>
      <c r="AC117" s="594" t="str">
        <f>IF($AB117=5,"Baja",IF($AB117=10,"Baja", IF($AB117=15,"Moderada",IF($AB117=20,"Moderada", IF($AB117=25,"Moderada",IF($AB117=30,"Alta", IF($AB117=40,"Alta", IF($AB117=50,"Alta",IF($AB117=60,"Extrema", IF($AB117=80,"Extrema", IF($AB117=100,"Extrema","0")))))))))))</f>
        <v>Extrema</v>
      </c>
      <c r="AD117" s="504" t="str">
        <f>+'MATRIZ DE RIESGOS CORRUPCION'!AF69</f>
        <v>Programa de relacionamiento con los grupo de interés (Corporaciones Autónomas, entidades gubernamentales, comunidades, contratistas) que otorgan permisos y licencias, así como aquellos que influyen en las actividades del sector, con el fin de conocer y dar a conocer los mecanismos de denuncia oficiales, su forma de operación y afianzar la relación entre los participantes de tal manera que se facilite realizar una vigilancia
conjunta al riesgo.</v>
      </c>
      <c r="AE117" s="353" t="s">
        <v>7</v>
      </c>
    </row>
    <row r="118" spans="2:31" ht="73.5" customHeight="1" x14ac:dyDescent="0.2">
      <c r="B118" s="595"/>
      <c r="C118" s="596"/>
      <c r="D118" s="597"/>
      <c r="E118" s="598"/>
      <c r="F118" s="598"/>
      <c r="G118" s="599"/>
      <c r="H118" s="599"/>
      <c r="I118" s="599"/>
      <c r="J118" s="599"/>
      <c r="K118" s="599"/>
      <c r="L118" s="599"/>
      <c r="M118" s="599"/>
      <c r="N118" s="599"/>
      <c r="O118" s="599"/>
      <c r="P118" s="599"/>
      <c r="Q118" s="599"/>
      <c r="R118" s="599"/>
      <c r="S118" s="599"/>
      <c r="T118" s="599"/>
      <c r="U118" s="599"/>
      <c r="V118" s="599"/>
      <c r="W118" s="599"/>
      <c r="X118" s="599"/>
      <c r="Y118" s="600"/>
      <c r="Z118" s="389"/>
      <c r="AA118" s="601"/>
      <c r="AB118" s="593"/>
      <c r="AC118" s="594"/>
      <c r="AD118" s="492"/>
      <c r="AE118" s="354"/>
    </row>
    <row r="119" spans="2:31" ht="45" customHeight="1" x14ac:dyDescent="0.2">
      <c r="B119" s="595" t="s">
        <v>583</v>
      </c>
      <c r="C119" s="596" t="s">
        <v>585</v>
      </c>
      <c r="D119" s="597" t="s">
        <v>59</v>
      </c>
      <c r="E119" s="598">
        <v>4</v>
      </c>
      <c r="F119" s="598" t="str">
        <f>IF($E119=5,"Casi seguro",IF($E119=4,"Probable",IF($E119=3,"Posible",IF($E119=2,"Improbable",IF($E119=1,"Rara vez","0")))))</f>
        <v>Probable</v>
      </c>
      <c r="G119" s="599">
        <v>1</v>
      </c>
      <c r="H119" s="599">
        <v>1</v>
      </c>
      <c r="I119" s="599">
        <v>1</v>
      </c>
      <c r="J119" s="599">
        <v>1</v>
      </c>
      <c r="K119" s="599">
        <v>1</v>
      </c>
      <c r="L119" s="599">
        <v>1</v>
      </c>
      <c r="M119" s="599">
        <v>0</v>
      </c>
      <c r="N119" s="599">
        <v>0</v>
      </c>
      <c r="O119" s="599">
        <v>0</v>
      </c>
      <c r="P119" s="599">
        <v>1</v>
      </c>
      <c r="Q119" s="599">
        <v>1</v>
      </c>
      <c r="R119" s="599">
        <v>1</v>
      </c>
      <c r="S119" s="599">
        <v>1</v>
      </c>
      <c r="T119" s="599">
        <v>0</v>
      </c>
      <c r="U119" s="599">
        <v>0</v>
      </c>
      <c r="V119" s="599">
        <v>0</v>
      </c>
      <c r="W119" s="599">
        <v>1</v>
      </c>
      <c r="X119" s="599">
        <v>0</v>
      </c>
      <c r="Y119" s="600">
        <f>SUM(G119:X120)</f>
        <v>11</v>
      </c>
      <c r="Z119" s="389" t="str">
        <f>IF($Y119&lt;6,"5",IF($Y119&lt;12,"10",IF($Y119&gt;11,"20")))</f>
        <v>10</v>
      </c>
      <c r="AA119" s="601" t="s">
        <v>89</v>
      </c>
      <c r="AB119" s="593">
        <f>E119*Z119</f>
        <v>40</v>
      </c>
      <c r="AC119" s="594" t="str">
        <f>IF($AB119=5,"Baja",IF($AB119=10,"Baja", IF($AB119=15,"Moderada",IF($AB119=20,"Moderada", IF($AB119=25,"Moderada",IF($AB119=30,"Alta", IF($AB119=40,"Alta", IF($AB119=50,"Alta",IF($AB119=60,"Extrema", IF($AB119=80,"Extrema", IF($AB119=100,"Extrema","0")))))))))))</f>
        <v>Alta</v>
      </c>
      <c r="AD119" s="504" t="s">
        <v>564</v>
      </c>
      <c r="AE119" s="353" t="s">
        <v>7</v>
      </c>
    </row>
    <row r="120" spans="2:31" ht="31.5" customHeight="1" x14ac:dyDescent="0.2">
      <c r="B120" s="595"/>
      <c r="C120" s="596"/>
      <c r="D120" s="597"/>
      <c r="E120" s="598"/>
      <c r="F120" s="598"/>
      <c r="G120" s="599"/>
      <c r="H120" s="599"/>
      <c r="I120" s="599"/>
      <c r="J120" s="599"/>
      <c r="K120" s="599"/>
      <c r="L120" s="599"/>
      <c r="M120" s="599"/>
      <c r="N120" s="599"/>
      <c r="O120" s="599"/>
      <c r="P120" s="599"/>
      <c r="Q120" s="599"/>
      <c r="R120" s="599"/>
      <c r="S120" s="599"/>
      <c r="T120" s="599"/>
      <c r="U120" s="599"/>
      <c r="V120" s="599"/>
      <c r="W120" s="599"/>
      <c r="X120" s="599"/>
      <c r="Y120" s="600"/>
      <c r="Z120" s="389"/>
      <c r="AA120" s="601"/>
      <c r="AB120" s="593"/>
      <c r="AC120" s="594"/>
      <c r="AD120" s="492"/>
      <c r="AE120" s="354"/>
    </row>
    <row r="121" spans="2:31" ht="45" customHeight="1" x14ac:dyDescent="0.2">
      <c r="B121" s="595" t="s">
        <v>584</v>
      </c>
      <c r="C121" s="596" t="s">
        <v>230</v>
      </c>
      <c r="D121" s="597" t="s">
        <v>59</v>
      </c>
      <c r="E121" s="598">
        <v>4</v>
      </c>
      <c r="F121" s="598" t="str">
        <f>IF($E121=5,"Casi seguro",IF($E121=4,"Probable",IF($E121=3,"Posible",IF($E121=2,"Improbable",IF($E121=1,"Rara vez","0")))))</f>
        <v>Probable</v>
      </c>
      <c r="G121" s="599">
        <v>1</v>
      </c>
      <c r="H121" s="599">
        <v>1</v>
      </c>
      <c r="I121" s="599">
        <v>1</v>
      </c>
      <c r="J121" s="599">
        <v>1</v>
      </c>
      <c r="K121" s="599">
        <v>1</v>
      </c>
      <c r="L121" s="599">
        <v>1</v>
      </c>
      <c r="M121" s="599">
        <v>0</v>
      </c>
      <c r="N121" s="599">
        <v>0</v>
      </c>
      <c r="O121" s="599">
        <v>1</v>
      </c>
      <c r="P121" s="599">
        <v>1</v>
      </c>
      <c r="Q121" s="599">
        <v>1</v>
      </c>
      <c r="R121" s="599">
        <v>1</v>
      </c>
      <c r="S121" s="599">
        <v>0</v>
      </c>
      <c r="T121" s="599">
        <v>0</v>
      </c>
      <c r="U121" s="599">
        <v>1</v>
      </c>
      <c r="V121" s="599">
        <v>0</v>
      </c>
      <c r="W121" s="599">
        <v>0</v>
      </c>
      <c r="X121" s="599">
        <v>0</v>
      </c>
      <c r="Y121" s="600">
        <f>SUM(G121:X122)</f>
        <v>11</v>
      </c>
      <c r="Z121" s="389" t="str">
        <f>IF($Y121&lt;6,"5",IF($Y121&lt;12,"10",IF($Y121&gt;11,"20")))</f>
        <v>10</v>
      </c>
      <c r="AA121" s="601" t="s">
        <v>89</v>
      </c>
      <c r="AB121" s="593">
        <f>E121*Z121</f>
        <v>40</v>
      </c>
      <c r="AC121" s="594" t="str">
        <f>IF($AB121=5,"Baja",IF($AB121=10,"Baja", IF($AB121=15,"Moderada",IF($AB121=20,"Moderada", IF($AB121=25,"Moderada",IF($AB121=30,"Alta", IF($AB121=40,"Alta", IF($AB121=50,"Alta",IF($AB121=60,"Extrema", IF($AB121=80,"Extrema", IF($AB121=100,"Extrema","0")))))))))))</f>
        <v>Alta</v>
      </c>
      <c r="AD121" s="504" t="s">
        <v>565</v>
      </c>
      <c r="AE121" s="353" t="s">
        <v>7</v>
      </c>
    </row>
    <row r="122" spans="2:31" ht="31.5" customHeight="1" x14ac:dyDescent="0.2">
      <c r="B122" s="595"/>
      <c r="C122" s="596"/>
      <c r="D122" s="597"/>
      <c r="E122" s="598"/>
      <c r="F122" s="598"/>
      <c r="G122" s="599"/>
      <c r="H122" s="599"/>
      <c r="I122" s="599"/>
      <c r="J122" s="599"/>
      <c r="K122" s="599"/>
      <c r="L122" s="599"/>
      <c r="M122" s="599"/>
      <c r="N122" s="599"/>
      <c r="O122" s="599"/>
      <c r="P122" s="599"/>
      <c r="Q122" s="599"/>
      <c r="R122" s="599"/>
      <c r="S122" s="599"/>
      <c r="T122" s="599"/>
      <c r="U122" s="599"/>
      <c r="V122" s="599"/>
      <c r="W122" s="599"/>
      <c r="X122" s="599"/>
      <c r="Y122" s="600"/>
      <c r="Z122" s="389"/>
      <c r="AA122" s="601"/>
      <c r="AB122" s="593"/>
      <c r="AC122" s="594"/>
      <c r="AD122" s="492"/>
      <c r="AE122" s="354"/>
    </row>
    <row r="123" spans="2:31" ht="51" customHeight="1" x14ac:dyDescent="0.2">
      <c r="B123" s="595" t="s">
        <v>621</v>
      </c>
      <c r="C123" s="596" t="s">
        <v>613</v>
      </c>
      <c r="D123" s="597" t="s">
        <v>59</v>
      </c>
      <c r="E123" s="598">
        <v>3</v>
      </c>
      <c r="F123" s="598" t="str">
        <f>IF($E123=5,"Casi seguro",IF($E123=4,"Probable",IF($E123=3,"Posible",IF($E123=2,"Improbable",IF($E123=1,"Rara vez","0")))))</f>
        <v>Posible</v>
      </c>
      <c r="G123" s="389">
        <v>1</v>
      </c>
      <c r="H123" s="389">
        <v>1</v>
      </c>
      <c r="I123" s="389">
        <v>1</v>
      </c>
      <c r="J123" s="389">
        <v>1</v>
      </c>
      <c r="K123" s="389">
        <v>1</v>
      </c>
      <c r="L123" s="389">
        <v>1</v>
      </c>
      <c r="M123" s="389">
        <v>0</v>
      </c>
      <c r="N123" s="389">
        <v>0</v>
      </c>
      <c r="O123" s="389">
        <v>0</v>
      </c>
      <c r="P123" s="389">
        <v>1</v>
      </c>
      <c r="Q123" s="389">
        <v>1</v>
      </c>
      <c r="R123" s="389">
        <v>1</v>
      </c>
      <c r="S123" s="389">
        <v>0</v>
      </c>
      <c r="T123" s="389">
        <v>0</v>
      </c>
      <c r="U123" s="389">
        <v>1</v>
      </c>
      <c r="V123" s="389">
        <v>0</v>
      </c>
      <c r="W123" s="389">
        <v>0</v>
      </c>
      <c r="X123" s="389">
        <v>0</v>
      </c>
      <c r="Y123" s="600">
        <f>SUM(G123:X124)</f>
        <v>10</v>
      </c>
      <c r="Z123" s="389" t="str">
        <f>IF($Y123&lt;6,"5",IF($Y123&lt;12,"10",IF($Y123&gt;11,"20",IF($Y123&gt;0,"0"))))</f>
        <v>10</v>
      </c>
      <c r="AA123" s="601" t="s">
        <v>88</v>
      </c>
      <c r="AB123" s="593">
        <f>E123*Z123</f>
        <v>30</v>
      </c>
      <c r="AC123" s="594" t="str">
        <f>IF($AB123=5,"Baja",IF($AB123=10,"Baja", IF($AB123=15,"Moderada",IF($AB123=20,"Moderada", IF($AB123=25,"Moderada",IF($AB123=30,"Alta", IF($AB123=40,"Alta", IF($AB123=50,"Alta",IF($AB123=60,"Extrema", IF($AB123=80,"Extrema", IF($AB123=100,"Extrema","0")))))))))))</f>
        <v>Alta</v>
      </c>
      <c r="AD123" s="504" t="s">
        <v>644</v>
      </c>
      <c r="AE123" s="353" t="s">
        <v>7</v>
      </c>
    </row>
    <row r="124" spans="2:31" ht="62.25" customHeight="1" x14ac:dyDescent="0.2">
      <c r="B124" s="595"/>
      <c r="C124" s="596"/>
      <c r="D124" s="597"/>
      <c r="E124" s="598"/>
      <c r="F124" s="598"/>
      <c r="G124" s="389"/>
      <c r="H124" s="389"/>
      <c r="I124" s="389"/>
      <c r="J124" s="389"/>
      <c r="K124" s="389"/>
      <c r="L124" s="389"/>
      <c r="M124" s="389"/>
      <c r="N124" s="389"/>
      <c r="O124" s="389"/>
      <c r="P124" s="389"/>
      <c r="Q124" s="389"/>
      <c r="R124" s="389"/>
      <c r="S124" s="389"/>
      <c r="T124" s="389"/>
      <c r="U124" s="389"/>
      <c r="V124" s="389"/>
      <c r="W124" s="389"/>
      <c r="X124" s="389"/>
      <c r="Y124" s="600"/>
      <c r="Z124" s="389"/>
      <c r="AA124" s="601"/>
      <c r="AB124" s="593"/>
      <c r="AC124" s="594"/>
      <c r="AD124" s="492"/>
      <c r="AE124" s="354"/>
    </row>
    <row r="125" spans="2:31" ht="45" customHeight="1" x14ac:dyDescent="0.2">
      <c r="B125" s="595" t="s">
        <v>622</v>
      </c>
      <c r="C125" s="596" t="s">
        <v>612</v>
      </c>
      <c r="D125" s="597" t="s">
        <v>59</v>
      </c>
      <c r="E125" s="598">
        <v>3</v>
      </c>
      <c r="F125" s="598" t="str">
        <f>IF($E125=5,"Casi seguro",IF($E125=4,"Probable",IF($E125=3,"Posible",IF($E125=2,"Improbable",IF($E125=1,"Rara vez","0")))))</f>
        <v>Posible</v>
      </c>
      <c r="G125" s="599">
        <v>1</v>
      </c>
      <c r="H125" s="599">
        <v>1</v>
      </c>
      <c r="I125" s="599">
        <v>1</v>
      </c>
      <c r="J125" s="599">
        <v>1</v>
      </c>
      <c r="K125" s="599">
        <v>1</v>
      </c>
      <c r="L125" s="599">
        <v>1</v>
      </c>
      <c r="M125" s="599">
        <v>0</v>
      </c>
      <c r="N125" s="599">
        <v>0</v>
      </c>
      <c r="O125" s="599">
        <v>1</v>
      </c>
      <c r="P125" s="599">
        <v>1</v>
      </c>
      <c r="Q125" s="599">
        <v>1</v>
      </c>
      <c r="R125" s="599">
        <v>1</v>
      </c>
      <c r="S125" s="599">
        <v>0</v>
      </c>
      <c r="T125" s="599">
        <v>0</v>
      </c>
      <c r="U125" s="599">
        <v>1</v>
      </c>
      <c r="V125" s="599">
        <v>0</v>
      </c>
      <c r="W125" s="599">
        <v>0</v>
      </c>
      <c r="X125" s="599">
        <v>0</v>
      </c>
      <c r="Y125" s="600">
        <f>SUM(G125:X126)</f>
        <v>11</v>
      </c>
      <c r="Z125" s="389" t="str">
        <f>IF($Y125&lt;6,"5",IF($Y125&lt;12,"10",IF($Y125&gt;11,"20")))</f>
        <v>10</v>
      </c>
      <c r="AA125" s="601" t="s">
        <v>88</v>
      </c>
      <c r="AB125" s="593">
        <f>E125*Z125</f>
        <v>30</v>
      </c>
      <c r="AC125" s="594" t="str">
        <f>IF($AB125=5,"Baja",IF($AB125=10,"Baja", IF($AB125=15,"Moderada",IF($AB125=20,"Moderada", IF($AB125=25,"Moderada",IF($AB125=30,"Alta", IF($AB125=40,"Alta", IF($AB125=50,"Alta",IF($AB125=60,"Extrema", IF($AB125=80,"Extrema", IF($AB125=100,"Extrema","0")))))))))))</f>
        <v>Alta</v>
      </c>
      <c r="AD125" s="504" t="s">
        <v>658</v>
      </c>
      <c r="AE125" s="353" t="s">
        <v>7</v>
      </c>
    </row>
    <row r="126" spans="2:31" ht="47.25" customHeight="1" x14ac:dyDescent="0.2">
      <c r="B126" s="595"/>
      <c r="C126" s="596"/>
      <c r="D126" s="597"/>
      <c r="E126" s="598"/>
      <c r="F126" s="598"/>
      <c r="G126" s="599"/>
      <c r="H126" s="599"/>
      <c r="I126" s="599"/>
      <c r="J126" s="599"/>
      <c r="K126" s="599"/>
      <c r="L126" s="599"/>
      <c r="M126" s="599"/>
      <c r="N126" s="599"/>
      <c r="O126" s="599"/>
      <c r="P126" s="599"/>
      <c r="Q126" s="599"/>
      <c r="R126" s="599"/>
      <c r="S126" s="599"/>
      <c r="T126" s="599"/>
      <c r="U126" s="599"/>
      <c r="V126" s="599"/>
      <c r="W126" s="599"/>
      <c r="X126" s="599"/>
      <c r="Y126" s="600"/>
      <c r="Z126" s="389"/>
      <c r="AA126" s="601"/>
      <c r="AB126" s="593"/>
      <c r="AC126" s="594"/>
      <c r="AD126" s="492"/>
      <c r="AE126" s="354"/>
    </row>
    <row r="127" spans="2:31" ht="45" customHeight="1" x14ac:dyDescent="0.2">
      <c r="B127" s="595" t="s">
        <v>623</v>
      </c>
      <c r="C127" s="596" t="s">
        <v>620</v>
      </c>
      <c r="D127" s="597" t="s">
        <v>59</v>
      </c>
      <c r="E127" s="598">
        <v>3</v>
      </c>
      <c r="F127" s="598" t="str">
        <f>IF($E127=5,"Casi seguro",IF($E127=4,"Probable",IF($E127=3,"Posible",IF($E127=2,"Improbable",IF($E127=1,"Rara vez","0")))))</f>
        <v>Posible</v>
      </c>
      <c r="G127" s="599">
        <v>1</v>
      </c>
      <c r="H127" s="599">
        <v>1</v>
      </c>
      <c r="I127" s="599">
        <v>1</v>
      </c>
      <c r="J127" s="599">
        <v>1</v>
      </c>
      <c r="K127" s="599">
        <v>1</v>
      </c>
      <c r="L127" s="599">
        <v>1</v>
      </c>
      <c r="M127" s="599">
        <v>0</v>
      </c>
      <c r="N127" s="599">
        <v>0</v>
      </c>
      <c r="O127" s="599">
        <v>1</v>
      </c>
      <c r="P127" s="599">
        <v>1</v>
      </c>
      <c r="Q127" s="599">
        <v>1</v>
      </c>
      <c r="R127" s="599">
        <v>1</v>
      </c>
      <c r="S127" s="599">
        <v>0</v>
      </c>
      <c r="T127" s="599">
        <v>0</v>
      </c>
      <c r="U127" s="599">
        <v>1</v>
      </c>
      <c r="V127" s="599">
        <v>0</v>
      </c>
      <c r="W127" s="599">
        <v>0</v>
      </c>
      <c r="X127" s="599">
        <v>0</v>
      </c>
      <c r="Y127" s="600">
        <f>SUM(G127:X128)</f>
        <v>11</v>
      </c>
      <c r="Z127" s="389" t="str">
        <f>IF($Y127&lt;6,"5",IF($Y127&lt;12,"10",IF($Y127&gt;11,"20")))</f>
        <v>10</v>
      </c>
      <c r="AA127" s="601" t="s">
        <v>88</v>
      </c>
      <c r="AB127" s="593">
        <f>E127*Z127</f>
        <v>30</v>
      </c>
      <c r="AC127" s="594" t="str">
        <f>IF($AB127=5,"Baja",IF($AB127=10,"Baja", IF($AB127=15,"Moderada",IF($AB127=20,"Moderada", IF($AB127=25,"Moderada",IF($AB127=30,"Alta", IF($AB127=40,"Alta", IF($AB127=50,"Alta",IF($AB127=60,"Extrema", IF($AB127=80,"Extrema", IF($AB127=100,"Extrema","0")))))))))))</f>
        <v>Alta</v>
      </c>
      <c r="AD127" s="504" t="s">
        <v>658</v>
      </c>
      <c r="AE127" s="353" t="s">
        <v>7</v>
      </c>
    </row>
    <row r="128" spans="2:31" ht="45" customHeight="1" x14ac:dyDescent="0.2">
      <c r="B128" s="595"/>
      <c r="C128" s="596"/>
      <c r="D128" s="597"/>
      <c r="E128" s="598"/>
      <c r="F128" s="598"/>
      <c r="G128" s="599"/>
      <c r="H128" s="599"/>
      <c r="I128" s="599"/>
      <c r="J128" s="599"/>
      <c r="K128" s="599"/>
      <c r="L128" s="599"/>
      <c r="M128" s="599"/>
      <c r="N128" s="599"/>
      <c r="O128" s="599"/>
      <c r="P128" s="599"/>
      <c r="Q128" s="599"/>
      <c r="R128" s="599"/>
      <c r="S128" s="599"/>
      <c r="T128" s="599"/>
      <c r="U128" s="599"/>
      <c r="V128" s="599"/>
      <c r="W128" s="599"/>
      <c r="X128" s="599"/>
      <c r="Y128" s="600"/>
      <c r="Z128" s="389"/>
      <c r="AA128" s="601"/>
      <c r="AB128" s="593"/>
      <c r="AC128" s="594"/>
      <c r="AD128" s="492"/>
      <c r="AE128" s="354"/>
    </row>
    <row r="129" spans="2:31" ht="49.5" customHeight="1" x14ac:dyDescent="0.2">
      <c r="B129" s="595" t="s">
        <v>624</v>
      </c>
      <c r="C129" s="596" t="s">
        <v>614</v>
      </c>
      <c r="D129" s="597" t="s">
        <v>59</v>
      </c>
      <c r="E129" s="598">
        <v>2</v>
      </c>
      <c r="F129" s="598" t="str">
        <f>IF($E129=5,"Casi seguro",IF($E129=4,"Probable",IF($E129=3,"Posible",IF($E129=2,"Improbable",IF($E129=1,"Rara vez","0")))))</f>
        <v>Improbable</v>
      </c>
      <c r="G129" s="599">
        <v>1</v>
      </c>
      <c r="H129" s="599">
        <v>1</v>
      </c>
      <c r="I129" s="599">
        <v>1</v>
      </c>
      <c r="J129" s="599">
        <v>1</v>
      </c>
      <c r="K129" s="599">
        <v>1</v>
      </c>
      <c r="L129" s="599">
        <v>1</v>
      </c>
      <c r="M129" s="599">
        <v>0</v>
      </c>
      <c r="N129" s="599">
        <v>0</v>
      </c>
      <c r="O129" s="599">
        <v>0</v>
      </c>
      <c r="P129" s="599">
        <v>0</v>
      </c>
      <c r="Q129" s="599">
        <v>0</v>
      </c>
      <c r="R129" s="599">
        <v>1</v>
      </c>
      <c r="S129" s="599">
        <v>0</v>
      </c>
      <c r="T129" s="599">
        <v>1</v>
      </c>
      <c r="U129" s="599">
        <v>1</v>
      </c>
      <c r="V129" s="599">
        <v>0</v>
      </c>
      <c r="W129" s="599">
        <v>0</v>
      </c>
      <c r="X129" s="599">
        <v>0</v>
      </c>
      <c r="Y129" s="600">
        <f>SUM(G129:X130)</f>
        <v>9</v>
      </c>
      <c r="Z129" s="389" t="str">
        <f>IF($Y129&lt;6,"5",IF($Y129&lt;12,"10",IF($Y129&gt;11,"20")))</f>
        <v>10</v>
      </c>
      <c r="AA129" s="601" t="s">
        <v>88</v>
      </c>
      <c r="AB129" s="593">
        <f>E129*Z129</f>
        <v>20</v>
      </c>
      <c r="AC129" s="594" t="str">
        <f>IF($AB129=5,"Baja",IF($AB129=10,"Baja", IF($AB129=15,"Moderada",IF($AB129=20,"Moderada", IF($AB129=25,"Moderada",IF($AB129=30,"Alta", IF($AB129=40,"Alta", IF($AB129=50,"Alta",IF($AB129=60,"Extrema", IF($AB129=80,"Extrema", IF($AB129=100,"Extrema","0")))))))))))</f>
        <v>Moderada</v>
      </c>
      <c r="AD129" s="504" t="s">
        <v>282</v>
      </c>
      <c r="AE129" s="353" t="s">
        <v>7</v>
      </c>
    </row>
    <row r="130" spans="2:31" ht="49.5" customHeight="1" thickBot="1" x14ac:dyDescent="0.25">
      <c r="B130" s="595"/>
      <c r="C130" s="596"/>
      <c r="D130" s="597"/>
      <c r="E130" s="598"/>
      <c r="F130" s="598"/>
      <c r="G130" s="599"/>
      <c r="H130" s="599"/>
      <c r="I130" s="599"/>
      <c r="J130" s="599"/>
      <c r="K130" s="599"/>
      <c r="L130" s="599"/>
      <c r="M130" s="599"/>
      <c r="N130" s="599"/>
      <c r="O130" s="599"/>
      <c r="P130" s="599"/>
      <c r="Q130" s="599"/>
      <c r="R130" s="599"/>
      <c r="S130" s="599"/>
      <c r="T130" s="599"/>
      <c r="U130" s="599"/>
      <c r="V130" s="599"/>
      <c r="W130" s="599"/>
      <c r="X130" s="599"/>
      <c r="Y130" s="600"/>
      <c r="Z130" s="389"/>
      <c r="AA130" s="601"/>
      <c r="AB130" s="593"/>
      <c r="AC130" s="594"/>
      <c r="AD130" s="492"/>
      <c r="AE130" s="354"/>
    </row>
    <row r="131" spans="2:31" ht="45" customHeight="1" x14ac:dyDescent="0.2">
      <c r="B131" s="595" t="s">
        <v>625</v>
      </c>
      <c r="C131" s="596" t="s">
        <v>615</v>
      </c>
      <c r="D131" s="597" t="s">
        <v>59</v>
      </c>
      <c r="E131" s="598">
        <v>5</v>
      </c>
      <c r="F131" s="598" t="str">
        <f>IF($E131=5,"Casi seguro",IF($E131=4,"Probable",IF($E131=3,"Posible",IF($E131=2,"Improbable",IF($E131=1,"Rara vez","0")))))</f>
        <v>Casi seguro</v>
      </c>
      <c r="G131" s="393">
        <v>1</v>
      </c>
      <c r="H131" s="393">
        <v>1</v>
      </c>
      <c r="I131" s="393">
        <v>1</v>
      </c>
      <c r="J131" s="393">
        <v>1</v>
      </c>
      <c r="K131" s="393">
        <v>0</v>
      </c>
      <c r="L131" s="393">
        <v>1</v>
      </c>
      <c r="M131" s="393">
        <v>1</v>
      </c>
      <c r="N131" s="393">
        <v>1</v>
      </c>
      <c r="O131" s="393">
        <v>1</v>
      </c>
      <c r="P131" s="393">
        <v>1</v>
      </c>
      <c r="Q131" s="393">
        <v>0</v>
      </c>
      <c r="R131" s="393">
        <v>0</v>
      </c>
      <c r="S131" s="393">
        <v>0</v>
      </c>
      <c r="T131" s="393">
        <v>0</v>
      </c>
      <c r="U131" s="393">
        <v>0</v>
      </c>
      <c r="V131" s="393">
        <v>1</v>
      </c>
      <c r="W131" s="393">
        <v>1</v>
      </c>
      <c r="X131" s="393">
        <v>1</v>
      </c>
      <c r="Y131" s="600">
        <f>SUM(G131:X132)</f>
        <v>12</v>
      </c>
      <c r="Z131" s="389" t="str">
        <f>IF($Y131&lt;6,"5",IF($Y131&lt;12,"10",IF($Y131&gt;11,"20")))</f>
        <v>20</v>
      </c>
      <c r="AA131" s="601" t="s">
        <v>90</v>
      </c>
      <c r="AB131" s="593">
        <f>E131*Z131</f>
        <v>100</v>
      </c>
      <c r="AC131" s="594" t="str">
        <f>IF($AB131=5,"Baja",IF($AB131=10,"Baja", IF($AB131=15,"Moderada",IF($AB131=20,"Moderada", IF($AB131=25,"Moderada",IF($AB131=30,"Alta", IF($AB131=40,"Alta", IF($AB131=50,"Alta",IF($AB131=60,"Extrema", IF($AB131=80,"Extrema", IF($AB131=100,"Extrema","0")))))))))))</f>
        <v>Extrema</v>
      </c>
      <c r="AD131" s="504" t="s">
        <v>634</v>
      </c>
      <c r="AE131" s="353" t="s">
        <v>7</v>
      </c>
    </row>
    <row r="132" spans="2:31" ht="31.5" customHeight="1" x14ac:dyDescent="0.2">
      <c r="B132" s="595"/>
      <c r="C132" s="596"/>
      <c r="D132" s="597"/>
      <c r="E132" s="598"/>
      <c r="F132" s="598"/>
      <c r="G132" s="388"/>
      <c r="H132" s="388"/>
      <c r="I132" s="388"/>
      <c r="J132" s="388"/>
      <c r="K132" s="388"/>
      <c r="L132" s="388"/>
      <c r="M132" s="388"/>
      <c r="N132" s="388"/>
      <c r="O132" s="388"/>
      <c r="P132" s="388"/>
      <c r="Q132" s="388"/>
      <c r="R132" s="388"/>
      <c r="S132" s="388"/>
      <c r="T132" s="388"/>
      <c r="U132" s="388"/>
      <c r="V132" s="388"/>
      <c r="W132" s="388"/>
      <c r="X132" s="388"/>
      <c r="Y132" s="600"/>
      <c r="Z132" s="389"/>
      <c r="AA132" s="601"/>
      <c r="AB132" s="593"/>
      <c r="AC132" s="594"/>
      <c r="AD132" s="492"/>
      <c r="AE132" s="354"/>
    </row>
    <row r="133" spans="2:31" ht="45" customHeight="1" x14ac:dyDescent="0.2">
      <c r="B133" s="595" t="s">
        <v>626</v>
      </c>
      <c r="C133" s="596" t="s">
        <v>616</v>
      </c>
      <c r="D133" s="597" t="s">
        <v>60</v>
      </c>
      <c r="E133" s="598">
        <v>3</v>
      </c>
      <c r="F133" s="598" t="str">
        <f>IF($E133=5,"Casi seguro",IF($E133=4,"Probable",IF($E133=3,"Posible",IF($E133=2,"Improbable",IF($E133=1,"Rara vez","0")))))</f>
        <v>Posible</v>
      </c>
      <c r="G133" s="599">
        <v>0</v>
      </c>
      <c r="H133" s="599">
        <v>1</v>
      </c>
      <c r="I133" s="599">
        <v>0</v>
      </c>
      <c r="J133" s="599">
        <v>0</v>
      </c>
      <c r="K133" s="599">
        <v>0</v>
      </c>
      <c r="L133" s="599">
        <v>1</v>
      </c>
      <c r="M133" s="599">
        <v>0</v>
      </c>
      <c r="N133" s="599">
        <v>0</v>
      </c>
      <c r="O133" s="599">
        <v>0</v>
      </c>
      <c r="P133" s="599">
        <v>1</v>
      </c>
      <c r="Q133" s="599">
        <v>1</v>
      </c>
      <c r="R133" s="599">
        <v>0</v>
      </c>
      <c r="S133" s="599">
        <v>0</v>
      </c>
      <c r="T133" s="599">
        <v>0</v>
      </c>
      <c r="U133" s="599">
        <v>0</v>
      </c>
      <c r="V133" s="599">
        <v>0</v>
      </c>
      <c r="W133" s="599">
        <v>0</v>
      </c>
      <c r="X133" s="599">
        <v>0</v>
      </c>
      <c r="Y133" s="600">
        <f>SUM(G133:X134)</f>
        <v>4</v>
      </c>
      <c r="Z133" s="389" t="str">
        <f>IF($Y133&lt;6,"5",IF($Y133&lt;12,"10",IF($Y133&gt;11,"20")))</f>
        <v>5</v>
      </c>
      <c r="AA133" s="601" t="s">
        <v>88</v>
      </c>
      <c r="AB133" s="593">
        <f>E133*Z133</f>
        <v>15</v>
      </c>
      <c r="AC133" s="594" t="str">
        <f>IF($AB133=5,"Baja",IF($AB133=10,"Baja", IF($AB133=15,"Moderada",IF($AB133=20,"Moderada", IF($AB133=25,"Moderada",IF($AB133=30,"Alta", IF($AB133=40,"Alta", IF($AB133=50,"Alta",IF($AB133=60,"Extrema", IF($AB133=80,"Extrema", IF($AB133=100,"Extrema","0")))))))))))</f>
        <v>Moderada</v>
      </c>
      <c r="AD133" s="504" t="s">
        <v>675</v>
      </c>
      <c r="AE133" s="353" t="s">
        <v>7</v>
      </c>
    </row>
    <row r="134" spans="2:31" ht="31.5" customHeight="1" x14ac:dyDescent="0.2">
      <c r="B134" s="595"/>
      <c r="C134" s="596"/>
      <c r="D134" s="597"/>
      <c r="E134" s="598"/>
      <c r="F134" s="598"/>
      <c r="G134" s="599"/>
      <c r="H134" s="599"/>
      <c r="I134" s="599"/>
      <c r="J134" s="599"/>
      <c r="K134" s="599"/>
      <c r="L134" s="599"/>
      <c r="M134" s="599"/>
      <c r="N134" s="599"/>
      <c r="O134" s="599"/>
      <c r="P134" s="599"/>
      <c r="Q134" s="599"/>
      <c r="R134" s="599"/>
      <c r="S134" s="599"/>
      <c r="T134" s="599"/>
      <c r="U134" s="599"/>
      <c r="V134" s="599"/>
      <c r="W134" s="599"/>
      <c r="X134" s="599"/>
      <c r="Y134" s="600"/>
      <c r="Z134" s="389"/>
      <c r="AA134" s="601"/>
      <c r="AB134" s="593"/>
      <c r="AC134" s="594"/>
      <c r="AD134" s="492"/>
      <c r="AE134" s="354"/>
    </row>
    <row r="135" spans="2:31" ht="45" customHeight="1" x14ac:dyDescent="0.2">
      <c r="B135" s="595" t="s">
        <v>627</v>
      </c>
      <c r="C135" s="596" t="s">
        <v>617</v>
      </c>
      <c r="D135" s="597" t="s">
        <v>59</v>
      </c>
      <c r="E135" s="598">
        <v>4</v>
      </c>
      <c r="F135" s="598" t="str">
        <f>IF($E135=5,"Casi seguro",IF($E135=4,"Probable",IF($E135=3,"Posible",IF($E135=2,"Improbable",IF($E135=1,"Rara vez","0")))))</f>
        <v>Probable</v>
      </c>
      <c r="G135" s="599">
        <v>1</v>
      </c>
      <c r="H135" s="599">
        <v>1</v>
      </c>
      <c r="I135" s="599">
        <v>1</v>
      </c>
      <c r="J135" s="599">
        <v>1</v>
      </c>
      <c r="K135" s="599">
        <v>0</v>
      </c>
      <c r="L135" s="599">
        <v>1</v>
      </c>
      <c r="M135" s="599">
        <v>1</v>
      </c>
      <c r="N135" s="599">
        <v>0</v>
      </c>
      <c r="O135" s="599">
        <v>0</v>
      </c>
      <c r="P135" s="599">
        <v>1</v>
      </c>
      <c r="Q135" s="599">
        <v>0</v>
      </c>
      <c r="R135" s="599">
        <v>0</v>
      </c>
      <c r="S135" s="599">
        <v>0</v>
      </c>
      <c r="T135" s="599">
        <v>0</v>
      </c>
      <c r="U135" s="599">
        <v>0</v>
      </c>
      <c r="V135" s="599">
        <v>1</v>
      </c>
      <c r="W135" s="599">
        <v>0</v>
      </c>
      <c r="X135" s="599">
        <v>0</v>
      </c>
      <c r="Y135" s="600">
        <f>SUM(G135:X136)</f>
        <v>8</v>
      </c>
      <c r="Z135" s="389" t="str">
        <f>IF($Y135&lt;6,"5",IF($Y135&lt;12,"10",IF($Y135&gt;11,"20")))</f>
        <v>10</v>
      </c>
      <c r="AA135" s="601" t="s">
        <v>89</v>
      </c>
      <c r="AB135" s="593">
        <f>E135*Z135</f>
        <v>40</v>
      </c>
      <c r="AC135" s="594" t="str">
        <f>IF($AB135=5,"Baja",IF($AB135=10,"Baja", IF($AB135=15,"Moderada",IF($AB135=20,"Moderada", IF($AB135=25,"Moderada",IF($AB135=30,"Alta", IF($AB135=40,"Alta", IF($AB135=50,"Alta",IF($AB135=60,"Extrema", IF($AB135=80,"Extrema", IF($AB135=100,"Extrema","0")))))))))))</f>
        <v>Alta</v>
      </c>
      <c r="AD135" s="504"/>
      <c r="AE135" s="353"/>
    </row>
    <row r="136" spans="2:31" ht="31.5" customHeight="1" x14ac:dyDescent="0.2">
      <c r="B136" s="595"/>
      <c r="C136" s="596"/>
      <c r="D136" s="597"/>
      <c r="E136" s="598"/>
      <c r="F136" s="598"/>
      <c r="G136" s="599"/>
      <c r="H136" s="599"/>
      <c r="I136" s="599"/>
      <c r="J136" s="599"/>
      <c r="K136" s="599"/>
      <c r="L136" s="599"/>
      <c r="M136" s="599"/>
      <c r="N136" s="599"/>
      <c r="O136" s="599"/>
      <c r="P136" s="599"/>
      <c r="Q136" s="599"/>
      <c r="R136" s="599"/>
      <c r="S136" s="599"/>
      <c r="T136" s="599"/>
      <c r="U136" s="599"/>
      <c r="V136" s="599"/>
      <c r="W136" s="599"/>
      <c r="X136" s="599"/>
      <c r="Y136" s="600"/>
      <c r="Z136" s="389"/>
      <c r="AA136" s="601"/>
      <c r="AB136" s="593"/>
      <c r="AC136" s="594"/>
      <c r="AD136" s="492"/>
      <c r="AE136" s="354"/>
    </row>
    <row r="137" spans="2:31" ht="45" customHeight="1" x14ac:dyDescent="0.2">
      <c r="B137" s="595" t="s">
        <v>628</v>
      </c>
      <c r="C137" s="596" t="s">
        <v>618</v>
      </c>
      <c r="D137" s="597" t="s">
        <v>59</v>
      </c>
      <c r="E137" s="598">
        <v>3</v>
      </c>
      <c r="F137" s="598" t="str">
        <f>IF($E137=5,"Casi seguro",IF($E137=4,"Probable",IF($E137=3,"Posible",IF($E137=2,"Improbable",IF($E137=1,"Rara vez","0")))))</f>
        <v>Posible</v>
      </c>
      <c r="G137" s="599">
        <v>0</v>
      </c>
      <c r="H137" s="599">
        <v>1</v>
      </c>
      <c r="I137" s="599">
        <v>0</v>
      </c>
      <c r="J137" s="599">
        <v>0</v>
      </c>
      <c r="K137" s="599">
        <v>0</v>
      </c>
      <c r="L137" s="599">
        <v>1</v>
      </c>
      <c r="M137" s="599">
        <v>0</v>
      </c>
      <c r="N137" s="599">
        <v>0</v>
      </c>
      <c r="O137" s="599">
        <v>0</v>
      </c>
      <c r="P137" s="599">
        <v>1</v>
      </c>
      <c r="Q137" s="599">
        <v>1</v>
      </c>
      <c r="R137" s="599">
        <v>0</v>
      </c>
      <c r="S137" s="599">
        <v>0</v>
      </c>
      <c r="T137" s="599">
        <v>0</v>
      </c>
      <c r="U137" s="599">
        <v>0</v>
      </c>
      <c r="V137" s="599">
        <v>0</v>
      </c>
      <c r="W137" s="599">
        <v>0</v>
      </c>
      <c r="X137" s="599">
        <v>0</v>
      </c>
      <c r="Y137" s="600">
        <f>SUM(G137:X138)</f>
        <v>4</v>
      </c>
      <c r="Z137" s="389" t="str">
        <f>IF($Y137&lt;6,"5",IF($Y137&lt;12,"10",IF($Y137&gt;11,"20")))</f>
        <v>5</v>
      </c>
      <c r="AA137" s="601" t="s">
        <v>88</v>
      </c>
      <c r="AB137" s="593">
        <f>E137*Z137</f>
        <v>15</v>
      </c>
      <c r="AC137" s="594" t="str">
        <f>IF($AB137=5,"Baja",IF($AB137=10,"Baja", IF($AB137=15,"Moderada",IF($AB137=20,"Moderada", IF($AB137=25,"Moderada",IF($AB137=30,"Alta", IF($AB137=40,"Alta", IF($AB137=50,"Alta",IF($AB137=60,"Extrema", IF($AB137=80,"Extrema", IF($AB137=100,"Extrema","0")))))))))))</f>
        <v>Moderada</v>
      </c>
      <c r="AD137" s="504"/>
      <c r="AE137" s="353"/>
    </row>
    <row r="138" spans="2:31" ht="31.5" customHeight="1" x14ac:dyDescent="0.2">
      <c r="B138" s="595"/>
      <c r="C138" s="596"/>
      <c r="D138" s="597"/>
      <c r="E138" s="598"/>
      <c r="F138" s="598"/>
      <c r="G138" s="599"/>
      <c r="H138" s="599"/>
      <c r="I138" s="599"/>
      <c r="J138" s="599"/>
      <c r="K138" s="599"/>
      <c r="L138" s="599"/>
      <c r="M138" s="599"/>
      <c r="N138" s="599"/>
      <c r="O138" s="599"/>
      <c r="P138" s="599"/>
      <c r="Q138" s="599"/>
      <c r="R138" s="599"/>
      <c r="S138" s="599"/>
      <c r="T138" s="599"/>
      <c r="U138" s="599"/>
      <c r="V138" s="599"/>
      <c r="W138" s="599"/>
      <c r="X138" s="599"/>
      <c r="Y138" s="600"/>
      <c r="Z138" s="389"/>
      <c r="AA138" s="601"/>
      <c r="AB138" s="593"/>
      <c r="AC138" s="594"/>
      <c r="AD138" s="492"/>
      <c r="AE138" s="354"/>
    </row>
    <row r="139" spans="2:31" ht="45" customHeight="1" x14ac:dyDescent="0.2">
      <c r="B139" s="595" t="s">
        <v>629</v>
      </c>
      <c r="C139" s="596" t="s">
        <v>619</v>
      </c>
      <c r="D139" s="597" t="s">
        <v>58</v>
      </c>
      <c r="E139" s="598">
        <v>4</v>
      </c>
      <c r="F139" s="598" t="str">
        <f>IF($E139=5,"Casi seguro",IF($E139=4,"Probable",IF($E139=3,"Posible",IF($E139=2,"Improbable",IF($E139=1,"Rara vez","0")))))</f>
        <v>Probable</v>
      </c>
      <c r="G139" s="599">
        <v>1</v>
      </c>
      <c r="H139" s="599">
        <v>1</v>
      </c>
      <c r="I139" s="599">
        <v>1</v>
      </c>
      <c r="J139" s="599">
        <v>1</v>
      </c>
      <c r="K139" s="599">
        <v>0</v>
      </c>
      <c r="L139" s="599">
        <v>1</v>
      </c>
      <c r="M139" s="599">
        <v>1</v>
      </c>
      <c r="N139" s="599">
        <v>0</v>
      </c>
      <c r="O139" s="599">
        <v>0</v>
      </c>
      <c r="P139" s="599">
        <v>1</v>
      </c>
      <c r="Q139" s="599">
        <v>0</v>
      </c>
      <c r="R139" s="599">
        <v>0</v>
      </c>
      <c r="S139" s="599">
        <v>0</v>
      </c>
      <c r="T139" s="599">
        <v>0</v>
      </c>
      <c r="U139" s="599">
        <v>0</v>
      </c>
      <c r="V139" s="599">
        <v>1</v>
      </c>
      <c r="W139" s="599">
        <v>0</v>
      </c>
      <c r="X139" s="599">
        <v>0</v>
      </c>
      <c r="Y139" s="600">
        <f>SUM(G139:X140)</f>
        <v>8</v>
      </c>
      <c r="Z139" s="389" t="str">
        <f>IF($Y139&lt;6,"5",IF($Y139&lt;12,"10",IF($Y139&gt;11,"20")))</f>
        <v>10</v>
      </c>
      <c r="AA139" s="601" t="s">
        <v>89</v>
      </c>
      <c r="AB139" s="593">
        <f>E139*Z139</f>
        <v>40</v>
      </c>
      <c r="AC139" s="594" t="str">
        <f>IF($AB139=5,"Baja",IF($AB139=10,"Baja", IF($AB139=15,"Moderada",IF($AB139=20,"Moderada", IF($AB139=25,"Moderada",IF($AB139=30,"Alta", IF($AB139=40,"Alta", IF($AB139=50,"Alta",IF($AB139=60,"Extrema", IF($AB139=80,"Extrema", IF($AB139=100,"Extrema","0")))))))))))</f>
        <v>Alta</v>
      </c>
      <c r="AD139" s="504"/>
      <c r="AE139" s="353"/>
    </row>
    <row r="140" spans="2:31" ht="31.5" customHeight="1" x14ac:dyDescent="0.2">
      <c r="B140" s="595"/>
      <c r="C140" s="596"/>
      <c r="D140" s="597"/>
      <c r="E140" s="598"/>
      <c r="F140" s="598"/>
      <c r="G140" s="599"/>
      <c r="H140" s="599"/>
      <c r="I140" s="599"/>
      <c r="J140" s="599"/>
      <c r="K140" s="599"/>
      <c r="L140" s="599"/>
      <c r="M140" s="599"/>
      <c r="N140" s="599"/>
      <c r="O140" s="599"/>
      <c r="P140" s="599"/>
      <c r="Q140" s="599"/>
      <c r="R140" s="599"/>
      <c r="S140" s="599"/>
      <c r="T140" s="599"/>
      <c r="U140" s="599"/>
      <c r="V140" s="599"/>
      <c r="W140" s="599"/>
      <c r="X140" s="599"/>
      <c r="Y140" s="600"/>
      <c r="Z140" s="389"/>
      <c r="AA140" s="601"/>
      <c r="AB140" s="593"/>
      <c r="AC140" s="594"/>
      <c r="AD140" s="492"/>
      <c r="AE140" s="354"/>
    </row>
    <row r="141" spans="2:31" ht="45" customHeight="1" x14ac:dyDescent="0.2">
      <c r="B141" s="595" t="s">
        <v>641</v>
      </c>
      <c r="C141" s="596" t="s">
        <v>640</v>
      </c>
      <c r="D141" s="597" t="s">
        <v>59</v>
      </c>
      <c r="E141" s="598">
        <v>4</v>
      </c>
      <c r="F141" s="598" t="str">
        <f>IF($E141=5,"Casi seguro",IF($E141=4,"Probable",IF($E141=3,"Posible",IF($E141=2,"Improbable",IF($E141=1,"Rara vez","0")))))</f>
        <v>Probable</v>
      </c>
      <c r="G141" s="599">
        <v>1</v>
      </c>
      <c r="H141" s="599">
        <v>1</v>
      </c>
      <c r="I141" s="599">
        <v>1</v>
      </c>
      <c r="J141" s="599">
        <v>1</v>
      </c>
      <c r="K141" s="599">
        <v>0</v>
      </c>
      <c r="L141" s="599">
        <v>1</v>
      </c>
      <c r="M141" s="599">
        <v>1</v>
      </c>
      <c r="N141" s="599">
        <v>0</v>
      </c>
      <c r="O141" s="599">
        <v>0</v>
      </c>
      <c r="P141" s="599">
        <v>1</v>
      </c>
      <c r="Q141" s="599">
        <v>0</v>
      </c>
      <c r="R141" s="599">
        <v>0</v>
      </c>
      <c r="S141" s="599">
        <v>0</v>
      </c>
      <c r="T141" s="599">
        <v>0</v>
      </c>
      <c r="U141" s="599">
        <v>0</v>
      </c>
      <c r="V141" s="599">
        <v>1</v>
      </c>
      <c r="W141" s="599">
        <v>0</v>
      </c>
      <c r="X141" s="599">
        <v>0</v>
      </c>
      <c r="Y141" s="600">
        <f>SUM(G141:X142)</f>
        <v>8</v>
      </c>
      <c r="Z141" s="389" t="str">
        <f>IF($Y141&lt;6,"5",IF($Y141&lt;12,"10",IF($Y141&gt;11,"20")))</f>
        <v>10</v>
      </c>
      <c r="AA141" s="601" t="s">
        <v>89</v>
      </c>
      <c r="AB141" s="593">
        <f>E141*Z141</f>
        <v>40</v>
      </c>
      <c r="AC141" s="594" t="str">
        <f>IF($AB141=5,"Baja",IF($AB141=10,"Baja", IF($AB141=15,"Moderada",IF($AB141=20,"Moderada", IF($AB141=25,"Moderada",IF($AB141=30,"Alta", IF($AB141=40,"Alta", IF($AB141=50,"Alta",IF($AB141=60,"Extrema", IF($AB141=80,"Extrema", IF($AB141=100,"Extrema","0")))))))))))</f>
        <v>Alta</v>
      </c>
      <c r="AD141" s="504" t="s">
        <v>642</v>
      </c>
      <c r="AE141" s="353" t="s">
        <v>7</v>
      </c>
    </row>
    <row r="142" spans="2:31" ht="31.5" customHeight="1" x14ac:dyDescent="0.2">
      <c r="B142" s="595"/>
      <c r="C142" s="596"/>
      <c r="D142" s="597"/>
      <c r="E142" s="598"/>
      <c r="F142" s="598"/>
      <c r="G142" s="599"/>
      <c r="H142" s="599"/>
      <c r="I142" s="599"/>
      <c r="J142" s="599"/>
      <c r="K142" s="599"/>
      <c r="L142" s="599"/>
      <c r="M142" s="599"/>
      <c r="N142" s="599"/>
      <c r="O142" s="599"/>
      <c r="P142" s="599"/>
      <c r="Q142" s="599"/>
      <c r="R142" s="599"/>
      <c r="S142" s="599"/>
      <c r="T142" s="599"/>
      <c r="U142" s="599"/>
      <c r="V142" s="599"/>
      <c r="W142" s="599"/>
      <c r="X142" s="599"/>
      <c r="Y142" s="600"/>
      <c r="Z142" s="389"/>
      <c r="AA142" s="601"/>
      <c r="AB142" s="593"/>
      <c r="AC142" s="594"/>
      <c r="AD142" s="492"/>
      <c r="AE142" s="354"/>
    </row>
    <row r="144" spans="2:31" ht="20.25" customHeight="1" x14ac:dyDescent="0.2"/>
    <row r="145" spans="4:27" x14ac:dyDescent="0.2">
      <c r="AA145" s="117"/>
    </row>
    <row r="147" spans="4:27" ht="23.25" customHeight="1" x14ac:dyDescent="0.2">
      <c r="D147" s="604" t="s">
        <v>684</v>
      </c>
      <c r="E147" s="604"/>
      <c r="F147" s="604"/>
      <c r="G147" s="604"/>
      <c r="H147" s="604"/>
      <c r="I147" s="604"/>
      <c r="J147" s="604"/>
      <c r="K147" s="604"/>
      <c r="L147" s="604"/>
      <c r="M147" s="604"/>
      <c r="N147" s="604"/>
      <c r="O147" s="604"/>
      <c r="P147" s="604"/>
      <c r="Q147" s="604"/>
      <c r="R147" s="604"/>
      <c r="S147" s="604"/>
      <c r="T147" s="604"/>
      <c r="U147" s="604"/>
      <c r="V147" s="604"/>
      <c r="W147" s="604"/>
      <c r="X147" s="604"/>
    </row>
    <row r="148" spans="4:27" ht="30" customHeight="1" x14ac:dyDescent="0.2">
      <c r="D148" s="228" t="s">
        <v>606</v>
      </c>
      <c r="E148" s="603" t="s">
        <v>607</v>
      </c>
      <c r="F148" s="603"/>
      <c r="G148" s="603" t="s">
        <v>685</v>
      </c>
      <c r="H148" s="603"/>
      <c r="I148" s="603"/>
      <c r="J148" s="603"/>
      <c r="K148" s="603"/>
      <c r="L148" s="603"/>
      <c r="M148" s="603"/>
      <c r="N148" s="603"/>
      <c r="O148" s="603"/>
      <c r="P148" s="603"/>
      <c r="Q148" s="603"/>
      <c r="R148" s="603"/>
      <c r="S148" s="603"/>
      <c r="T148" s="603"/>
      <c r="U148" s="603"/>
      <c r="V148" s="603"/>
      <c r="W148" s="603"/>
      <c r="X148" s="603"/>
    </row>
    <row r="149" spans="4:27" ht="45" customHeight="1" x14ac:dyDescent="0.2">
      <c r="D149" s="227">
        <v>44070</v>
      </c>
      <c r="E149" s="605" t="s">
        <v>608</v>
      </c>
      <c r="F149" s="605"/>
      <c r="G149" s="602" t="s">
        <v>610</v>
      </c>
      <c r="H149" s="602"/>
      <c r="I149" s="602"/>
      <c r="J149" s="602"/>
      <c r="K149" s="602"/>
      <c r="L149" s="602"/>
      <c r="M149" s="602"/>
      <c r="N149" s="602"/>
      <c r="O149" s="602"/>
      <c r="P149" s="602"/>
      <c r="Q149" s="602"/>
      <c r="R149" s="602"/>
      <c r="S149" s="602"/>
      <c r="T149" s="602"/>
      <c r="U149" s="602"/>
      <c r="V149" s="602"/>
      <c r="W149" s="602"/>
      <c r="X149" s="602"/>
    </row>
    <row r="150" spans="4:27" ht="45" customHeight="1" x14ac:dyDescent="0.2">
      <c r="D150" s="227">
        <v>44316</v>
      </c>
      <c r="E150" s="605" t="s">
        <v>609</v>
      </c>
      <c r="F150" s="605"/>
      <c r="G150" s="602" t="s">
        <v>611</v>
      </c>
      <c r="H150" s="602"/>
      <c r="I150" s="602"/>
      <c r="J150" s="602"/>
      <c r="K150" s="602"/>
      <c r="L150" s="602"/>
      <c r="M150" s="602"/>
      <c r="N150" s="602"/>
      <c r="O150" s="602"/>
      <c r="P150" s="602"/>
      <c r="Q150" s="602"/>
      <c r="R150" s="602"/>
      <c r="S150" s="602"/>
      <c r="T150" s="602"/>
      <c r="U150" s="602"/>
      <c r="V150" s="602"/>
      <c r="W150" s="602"/>
      <c r="X150" s="602"/>
    </row>
    <row r="151" spans="4:27" ht="21" customHeight="1" x14ac:dyDescent="0.2">
      <c r="D151" s="227">
        <v>44348</v>
      </c>
      <c r="E151" s="605" t="s">
        <v>656</v>
      </c>
      <c r="F151" s="605"/>
      <c r="G151" s="602" t="s">
        <v>657</v>
      </c>
      <c r="H151" s="602"/>
      <c r="I151" s="602"/>
      <c r="J151" s="602"/>
      <c r="K151" s="602"/>
      <c r="L151" s="602"/>
      <c r="M151" s="602"/>
      <c r="N151" s="602"/>
      <c r="O151" s="602"/>
      <c r="P151" s="602"/>
      <c r="Q151" s="602"/>
      <c r="R151" s="602"/>
      <c r="S151" s="602"/>
      <c r="T151" s="602"/>
      <c r="U151" s="602"/>
      <c r="V151" s="602"/>
      <c r="W151" s="602"/>
      <c r="X151" s="602"/>
    </row>
    <row r="152" spans="4:27" ht="35.25" customHeight="1" x14ac:dyDescent="0.2">
      <c r="D152" s="227">
        <v>44405</v>
      </c>
      <c r="E152" s="605" t="s">
        <v>678</v>
      </c>
      <c r="F152" s="605"/>
      <c r="G152" s="602" t="s">
        <v>686</v>
      </c>
      <c r="H152" s="602"/>
      <c r="I152" s="602"/>
      <c r="J152" s="602"/>
      <c r="K152" s="602"/>
      <c r="L152" s="602"/>
      <c r="M152" s="602"/>
      <c r="N152" s="602"/>
      <c r="O152" s="602"/>
      <c r="P152" s="602"/>
      <c r="Q152" s="602"/>
      <c r="R152" s="602"/>
      <c r="S152" s="602"/>
      <c r="T152" s="602"/>
      <c r="U152" s="602"/>
      <c r="V152" s="602"/>
      <c r="W152" s="602"/>
      <c r="X152" s="602"/>
    </row>
    <row r="153" spans="4:27" ht="21" customHeight="1" x14ac:dyDescent="0.2">
      <c r="D153" s="227">
        <v>45078</v>
      </c>
      <c r="E153" s="605" t="s">
        <v>705</v>
      </c>
      <c r="F153" s="605"/>
      <c r="G153" s="602" t="s">
        <v>706</v>
      </c>
      <c r="H153" s="602"/>
      <c r="I153" s="602"/>
      <c r="J153" s="602"/>
      <c r="K153" s="602"/>
      <c r="L153" s="602"/>
      <c r="M153" s="602"/>
      <c r="N153" s="602"/>
      <c r="O153" s="602"/>
      <c r="P153" s="602"/>
      <c r="Q153" s="602"/>
      <c r="R153" s="602"/>
      <c r="S153" s="602"/>
      <c r="T153" s="602"/>
      <c r="U153" s="602"/>
      <c r="V153" s="602"/>
      <c r="W153" s="602"/>
      <c r="X153" s="602"/>
    </row>
    <row r="154" spans="4:27" ht="21" customHeight="1" x14ac:dyDescent="0.2">
      <c r="D154" s="227"/>
      <c r="E154" s="605"/>
      <c r="F154" s="605"/>
      <c r="G154" s="602"/>
      <c r="H154" s="602"/>
      <c r="I154" s="602"/>
      <c r="J154" s="602"/>
      <c r="K154" s="602"/>
      <c r="L154" s="602"/>
      <c r="M154" s="602"/>
      <c r="N154" s="602"/>
      <c r="O154" s="602"/>
      <c r="P154" s="602"/>
      <c r="Q154" s="602"/>
      <c r="R154" s="602"/>
      <c r="S154" s="602"/>
      <c r="T154" s="602"/>
      <c r="U154" s="602"/>
      <c r="V154" s="602"/>
      <c r="W154" s="602"/>
      <c r="X154" s="602"/>
    </row>
    <row r="155" spans="4:27" ht="21" customHeight="1" x14ac:dyDescent="0.2">
      <c r="D155" s="227"/>
      <c r="E155" s="605"/>
      <c r="F155" s="605"/>
      <c r="G155" s="602"/>
      <c r="H155" s="602"/>
      <c r="I155" s="602"/>
      <c r="J155" s="602"/>
      <c r="K155" s="602"/>
      <c r="L155" s="602"/>
      <c r="M155" s="602"/>
      <c r="N155" s="602"/>
      <c r="O155" s="602"/>
      <c r="P155" s="602"/>
      <c r="Q155" s="602"/>
      <c r="R155" s="602"/>
      <c r="S155" s="602"/>
      <c r="T155" s="602"/>
      <c r="U155" s="602"/>
      <c r="V155" s="602"/>
      <c r="W155" s="602"/>
      <c r="X155" s="602"/>
    </row>
    <row r="156" spans="4:27" ht="21" customHeight="1" x14ac:dyDescent="0.2">
      <c r="D156" s="227"/>
      <c r="E156" s="605"/>
      <c r="F156" s="605"/>
      <c r="G156" s="602"/>
      <c r="H156" s="602"/>
      <c r="I156" s="602"/>
      <c r="J156" s="602"/>
      <c r="K156" s="602"/>
      <c r="L156" s="602"/>
      <c r="M156" s="602"/>
      <c r="N156" s="602"/>
      <c r="O156" s="602"/>
      <c r="P156" s="602"/>
      <c r="Q156" s="602"/>
      <c r="R156" s="602"/>
      <c r="S156" s="602"/>
      <c r="T156" s="602"/>
      <c r="U156" s="602"/>
      <c r="V156" s="602"/>
      <c r="W156" s="602"/>
      <c r="X156" s="602"/>
    </row>
  </sheetData>
  <autoFilter ref="B4:AE33">
    <filterColumn colId="0"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autoFilter>
  <dataConsolidate/>
  <mergeCells count="1514">
    <mergeCell ref="S119:S120"/>
    <mergeCell ref="T119:T120"/>
    <mergeCell ref="U119:U120"/>
    <mergeCell ref="V119:V120"/>
    <mergeCell ref="W119:W120"/>
    <mergeCell ref="X119:X120"/>
    <mergeCell ref="Y119:Y120"/>
    <mergeCell ref="Z119:Z120"/>
    <mergeCell ref="AA119:AA120"/>
    <mergeCell ref="AB119:AB120"/>
    <mergeCell ref="AC119:AC120"/>
    <mergeCell ref="AD119:AD120"/>
    <mergeCell ref="AE119:AE120"/>
    <mergeCell ref="S121:S122"/>
    <mergeCell ref="T121:T122"/>
    <mergeCell ref="U121:U122"/>
    <mergeCell ref="V121:V122"/>
    <mergeCell ref="W121:W122"/>
    <mergeCell ref="X121:X122"/>
    <mergeCell ref="Y121:Y122"/>
    <mergeCell ref="Z121:Z122"/>
    <mergeCell ref="AA121:AA122"/>
    <mergeCell ref="AB121:AB122"/>
    <mergeCell ref="AC121:AC122"/>
    <mergeCell ref="AD121:AD122"/>
    <mergeCell ref="AE121:AE122"/>
    <mergeCell ref="B119:B120"/>
    <mergeCell ref="C119:C120"/>
    <mergeCell ref="D119:D120"/>
    <mergeCell ref="E119:E120"/>
    <mergeCell ref="F119:F120"/>
    <mergeCell ref="G119:G120"/>
    <mergeCell ref="H119:H120"/>
    <mergeCell ref="I119:I120"/>
    <mergeCell ref="J119:J120"/>
    <mergeCell ref="K119:K120"/>
    <mergeCell ref="L119:L120"/>
    <mergeCell ref="M119:M120"/>
    <mergeCell ref="N119:N120"/>
    <mergeCell ref="O119:O120"/>
    <mergeCell ref="P119:P120"/>
    <mergeCell ref="Q119:Q120"/>
    <mergeCell ref="R119:R120"/>
    <mergeCell ref="Q14:Q16"/>
    <mergeCell ref="Y14:Y16"/>
    <mergeCell ref="Z14:Z16"/>
    <mergeCell ref="S8:S10"/>
    <mergeCell ref="T8:T10"/>
    <mergeCell ref="U8:U10"/>
    <mergeCell ref="V8:V10"/>
    <mergeCell ref="W8:W10"/>
    <mergeCell ref="X8:X10"/>
    <mergeCell ref="Y8:Y10"/>
    <mergeCell ref="Z8:Z10"/>
    <mergeCell ref="AA14:AA16"/>
    <mergeCell ref="AB14:AB16"/>
    <mergeCell ref="AC14:AC16"/>
    <mergeCell ref="AD8:AD10"/>
    <mergeCell ref="AD11:AD13"/>
    <mergeCell ref="AD14:AD16"/>
    <mergeCell ref="Q11:Q13"/>
    <mergeCell ref="R11:R13"/>
    <mergeCell ref="AE14:AE16"/>
    <mergeCell ref="AE11:AE13"/>
    <mergeCell ref="AE8:AE10"/>
    <mergeCell ref="W11:W13"/>
    <mergeCell ref="X11:X13"/>
    <mergeCell ref="Y11:Y13"/>
    <mergeCell ref="Z11:Z13"/>
    <mergeCell ref="AA11:AA13"/>
    <mergeCell ref="AB11:AB13"/>
    <mergeCell ref="AC11:AC13"/>
    <mergeCell ref="U11:U13"/>
    <mergeCell ref="V11:V13"/>
    <mergeCell ref="B8:B10"/>
    <mergeCell ref="C8:C10"/>
    <mergeCell ref="D8:D10"/>
    <mergeCell ref="E8:E10"/>
    <mergeCell ref="F8:F10"/>
    <mergeCell ref="G8:G10"/>
    <mergeCell ref="H8:H10"/>
    <mergeCell ref="I8:I10"/>
    <mergeCell ref="R14:R16"/>
    <mergeCell ref="S14:S16"/>
    <mergeCell ref="T14:T16"/>
    <mergeCell ref="U14:U16"/>
    <mergeCell ref="V14:V16"/>
    <mergeCell ref="W14:W16"/>
    <mergeCell ref="X14:X16"/>
    <mergeCell ref="B14:B16"/>
    <mergeCell ref="C14:C16"/>
    <mergeCell ref="D14:D16"/>
    <mergeCell ref="E14:E16"/>
    <mergeCell ref="F14:F16"/>
    <mergeCell ref="G14:G16"/>
    <mergeCell ref="H14:H16"/>
    <mergeCell ref="I14:I16"/>
    <mergeCell ref="J14:J16"/>
    <mergeCell ref="K14:K16"/>
    <mergeCell ref="L14:L16"/>
    <mergeCell ref="M14:M16"/>
    <mergeCell ref="N14:N16"/>
    <mergeCell ref="O14:O16"/>
    <mergeCell ref="P14:P16"/>
    <mergeCell ref="B11:B13"/>
    <mergeCell ref="C11:C13"/>
    <mergeCell ref="D11:D13"/>
    <mergeCell ref="E11:E13"/>
    <mergeCell ref="F11:F13"/>
    <mergeCell ref="G11:G13"/>
    <mergeCell ref="H11:H13"/>
    <mergeCell ref="I11:I13"/>
    <mergeCell ref="J11:J13"/>
    <mergeCell ref="K11:K13"/>
    <mergeCell ref="L11:L13"/>
    <mergeCell ref="M11:M13"/>
    <mergeCell ref="N11:N13"/>
    <mergeCell ref="O11:O13"/>
    <mergeCell ref="P11:P13"/>
    <mergeCell ref="J8:J10"/>
    <mergeCell ref="K8:K10"/>
    <mergeCell ref="L8:L10"/>
    <mergeCell ref="M8:M10"/>
    <mergeCell ref="N8:N10"/>
    <mergeCell ref="O8:O10"/>
    <mergeCell ref="P8:P10"/>
    <mergeCell ref="Q8:Q10"/>
    <mergeCell ref="R8:R10"/>
    <mergeCell ref="B91:B93"/>
    <mergeCell ref="C91:C93"/>
    <mergeCell ref="D91:D93"/>
    <mergeCell ref="E91:E93"/>
    <mergeCell ref="F91:F93"/>
    <mergeCell ref="G91:G93"/>
    <mergeCell ref="H91:H93"/>
    <mergeCell ref="I91:I93"/>
    <mergeCell ref="J91:J93"/>
    <mergeCell ref="K91:K93"/>
    <mergeCell ref="L91:L93"/>
    <mergeCell ref="M91:M93"/>
    <mergeCell ref="N91:N93"/>
    <mergeCell ref="O91:O93"/>
    <mergeCell ref="P91:P93"/>
    <mergeCell ref="Q91:Q93"/>
    <mergeCell ref="R91:R93"/>
    <mergeCell ref="B85:B86"/>
    <mergeCell ref="C85:C86"/>
    <mergeCell ref="D85:D86"/>
    <mergeCell ref="E85:E86"/>
    <mergeCell ref="F85:F86"/>
    <mergeCell ref="G85:G86"/>
    <mergeCell ref="S91:S93"/>
    <mergeCell ref="T91:T93"/>
    <mergeCell ref="U91:U93"/>
    <mergeCell ref="V91:V93"/>
    <mergeCell ref="W91:W93"/>
    <mergeCell ref="X91:X93"/>
    <mergeCell ref="Y91:Y93"/>
    <mergeCell ref="Z91:Z93"/>
    <mergeCell ref="AA91:AA93"/>
    <mergeCell ref="AB91:AB93"/>
    <mergeCell ref="AC91:AC93"/>
    <mergeCell ref="W87:W89"/>
    <mergeCell ref="X87:X89"/>
    <mergeCell ref="Y87:Y89"/>
    <mergeCell ref="Z87:Z89"/>
    <mergeCell ref="AA87:AA89"/>
    <mergeCell ref="AB87:AB89"/>
    <mergeCell ref="AC87:AC89"/>
    <mergeCell ref="S85:S86"/>
    <mergeCell ref="T85:T86"/>
    <mergeCell ref="U85:U86"/>
    <mergeCell ref="V85:V86"/>
    <mergeCell ref="W85:W86"/>
    <mergeCell ref="X85:X86"/>
    <mergeCell ref="Y85:Y86"/>
    <mergeCell ref="Z85:Z86"/>
    <mergeCell ref="AA85:AA86"/>
    <mergeCell ref="AB85:AB86"/>
    <mergeCell ref="AC85:AC86"/>
    <mergeCell ref="B87:B89"/>
    <mergeCell ref="C87:C89"/>
    <mergeCell ref="D87:D89"/>
    <mergeCell ref="E87:E89"/>
    <mergeCell ref="F87:F89"/>
    <mergeCell ref="G87:G89"/>
    <mergeCell ref="H87:H89"/>
    <mergeCell ref="I87:I89"/>
    <mergeCell ref="J87:J89"/>
    <mergeCell ref="K87:K89"/>
    <mergeCell ref="L87:L89"/>
    <mergeCell ref="M87:M89"/>
    <mergeCell ref="N87:N89"/>
    <mergeCell ref="O87:O89"/>
    <mergeCell ref="P87:P89"/>
    <mergeCell ref="Q87:Q89"/>
    <mergeCell ref="R87:R89"/>
    <mergeCell ref="S87:S89"/>
    <mergeCell ref="T87:T89"/>
    <mergeCell ref="U87:U89"/>
    <mergeCell ref="V87:V89"/>
    <mergeCell ref="H85:H86"/>
    <mergeCell ref="I85:I86"/>
    <mergeCell ref="J85:J86"/>
    <mergeCell ref="K85:K86"/>
    <mergeCell ref="L85:L86"/>
    <mergeCell ref="M85:M86"/>
    <mergeCell ref="N85:N86"/>
    <mergeCell ref="O85:O86"/>
    <mergeCell ref="P85:P86"/>
    <mergeCell ref="Q85:Q86"/>
    <mergeCell ref="R85:R86"/>
    <mergeCell ref="AA78:AA80"/>
    <mergeCell ref="AB78:AB80"/>
    <mergeCell ref="AC78:AC80"/>
    <mergeCell ref="B81:B84"/>
    <mergeCell ref="C81:C84"/>
    <mergeCell ref="D81:D84"/>
    <mergeCell ref="E81:E84"/>
    <mergeCell ref="F81:F84"/>
    <mergeCell ref="G81:G84"/>
    <mergeCell ref="H81:H84"/>
    <mergeCell ref="I81:I84"/>
    <mergeCell ref="J81:J84"/>
    <mergeCell ref="K81:K84"/>
    <mergeCell ref="L81:L84"/>
    <mergeCell ref="M81:M84"/>
    <mergeCell ref="N81:N84"/>
    <mergeCell ref="O81:O84"/>
    <mergeCell ref="P81:P84"/>
    <mergeCell ref="Q81:Q84"/>
    <mergeCell ref="R81:R84"/>
    <mergeCell ref="S81:S84"/>
    <mergeCell ref="T81:T84"/>
    <mergeCell ref="U81:U84"/>
    <mergeCell ref="V81:V84"/>
    <mergeCell ref="W81:W84"/>
    <mergeCell ref="X81:X84"/>
    <mergeCell ref="Y81:Y84"/>
    <mergeCell ref="Z81:Z84"/>
    <mergeCell ref="AA81:AA84"/>
    <mergeCell ref="AB81:AB84"/>
    <mergeCell ref="AC81:AC84"/>
    <mergeCell ref="W76:W77"/>
    <mergeCell ref="X76:X77"/>
    <mergeCell ref="Y76:Y77"/>
    <mergeCell ref="Z76:Z77"/>
    <mergeCell ref="AA76:AA77"/>
    <mergeCell ref="AB76:AB77"/>
    <mergeCell ref="AC76:AC77"/>
    <mergeCell ref="B78:B80"/>
    <mergeCell ref="C78:C80"/>
    <mergeCell ref="D78:D80"/>
    <mergeCell ref="E78:E80"/>
    <mergeCell ref="F78:F80"/>
    <mergeCell ref="G78:G80"/>
    <mergeCell ref="H78:H80"/>
    <mergeCell ref="I78:I80"/>
    <mergeCell ref="J78:J80"/>
    <mergeCell ref="K78:K80"/>
    <mergeCell ref="L78:L80"/>
    <mergeCell ref="M78:M80"/>
    <mergeCell ref="N78:N80"/>
    <mergeCell ref="O78:O80"/>
    <mergeCell ref="P78:P80"/>
    <mergeCell ref="Q78:Q80"/>
    <mergeCell ref="R78:R80"/>
    <mergeCell ref="S78:S80"/>
    <mergeCell ref="T78:T80"/>
    <mergeCell ref="U78:U80"/>
    <mergeCell ref="V78:V80"/>
    <mergeCell ref="W78:W80"/>
    <mergeCell ref="X78:X80"/>
    <mergeCell ref="Y78:Y80"/>
    <mergeCell ref="Z78:Z80"/>
    <mergeCell ref="S73:S75"/>
    <mergeCell ref="T73:T75"/>
    <mergeCell ref="U73:U75"/>
    <mergeCell ref="V73:V75"/>
    <mergeCell ref="W73:W75"/>
    <mergeCell ref="X73:X75"/>
    <mergeCell ref="Y73:Y75"/>
    <mergeCell ref="Z73:Z75"/>
    <mergeCell ref="AA73:AA75"/>
    <mergeCell ref="AB73:AB75"/>
    <mergeCell ref="AC73:AC75"/>
    <mergeCell ref="B76:B77"/>
    <mergeCell ref="C76:C77"/>
    <mergeCell ref="D76:D77"/>
    <mergeCell ref="E76:E77"/>
    <mergeCell ref="F76:F77"/>
    <mergeCell ref="G76:G77"/>
    <mergeCell ref="H76:H77"/>
    <mergeCell ref="I76:I77"/>
    <mergeCell ref="J76:J77"/>
    <mergeCell ref="K76:K77"/>
    <mergeCell ref="L76:L77"/>
    <mergeCell ref="M76:M77"/>
    <mergeCell ref="N76:N77"/>
    <mergeCell ref="O76:O77"/>
    <mergeCell ref="P76:P77"/>
    <mergeCell ref="Q76:Q77"/>
    <mergeCell ref="R76:R77"/>
    <mergeCell ref="S76:S77"/>
    <mergeCell ref="T76:T77"/>
    <mergeCell ref="U76:U77"/>
    <mergeCell ref="V76:V77"/>
    <mergeCell ref="B73:B75"/>
    <mergeCell ref="C73:C75"/>
    <mergeCell ref="D73:D75"/>
    <mergeCell ref="E73:E75"/>
    <mergeCell ref="F73:F75"/>
    <mergeCell ref="G73:G75"/>
    <mergeCell ref="H73:H75"/>
    <mergeCell ref="I73:I75"/>
    <mergeCell ref="J73:J75"/>
    <mergeCell ref="K73:K75"/>
    <mergeCell ref="L73:L75"/>
    <mergeCell ref="M73:M75"/>
    <mergeCell ref="N73:N75"/>
    <mergeCell ref="O73:O75"/>
    <mergeCell ref="P73:P75"/>
    <mergeCell ref="Q73:Q75"/>
    <mergeCell ref="R73:R75"/>
    <mergeCell ref="AA102:AA104"/>
    <mergeCell ref="AB102:AB104"/>
    <mergeCell ref="AC102:AC104"/>
    <mergeCell ref="B105:B107"/>
    <mergeCell ref="C105:C107"/>
    <mergeCell ref="D105:D107"/>
    <mergeCell ref="E105:E107"/>
    <mergeCell ref="F105:F107"/>
    <mergeCell ref="G105:G107"/>
    <mergeCell ref="H105:H107"/>
    <mergeCell ref="I105:I107"/>
    <mergeCell ref="J105:J107"/>
    <mergeCell ref="K105:K107"/>
    <mergeCell ref="L105:L107"/>
    <mergeCell ref="M105:M107"/>
    <mergeCell ref="N105:N107"/>
    <mergeCell ref="O105:O107"/>
    <mergeCell ref="P105:P107"/>
    <mergeCell ref="Q105:Q107"/>
    <mergeCell ref="R105:R107"/>
    <mergeCell ref="S105:S107"/>
    <mergeCell ref="T105:T107"/>
    <mergeCell ref="U105:U107"/>
    <mergeCell ref="V105:V107"/>
    <mergeCell ref="W105:W107"/>
    <mergeCell ref="X105:X107"/>
    <mergeCell ref="Y105:Y107"/>
    <mergeCell ref="Z105:Z107"/>
    <mergeCell ref="AA105:AA107"/>
    <mergeCell ref="AB105:AB107"/>
    <mergeCell ref="AC105:AC107"/>
    <mergeCell ref="W98:W101"/>
    <mergeCell ref="X98:X101"/>
    <mergeCell ref="Y98:Y101"/>
    <mergeCell ref="Z98:Z101"/>
    <mergeCell ref="AA98:AA101"/>
    <mergeCell ref="AB98:AB101"/>
    <mergeCell ref="AC98:AC101"/>
    <mergeCell ref="B102:B104"/>
    <mergeCell ref="C102:C104"/>
    <mergeCell ref="D102:D104"/>
    <mergeCell ref="E102:E104"/>
    <mergeCell ref="F102:F104"/>
    <mergeCell ref="G102:G104"/>
    <mergeCell ref="H102:H104"/>
    <mergeCell ref="I102:I104"/>
    <mergeCell ref="J102:J104"/>
    <mergeCell ref="K102:K104"/>
    <mergeCell ref="L102:L104"/>
    <mergeCell ref="M102:M104"/>
    <mergeCell ref="N102:N104"/>
    <mergeCell ref="O102:O104"/>
    <mergeCell ref="P102:P104"/>
    <mergeCell ref="Q102:Q104"/>
    <mergeCell ref="R102:R104"/>
    <mergeCell ref="S102:S104"/>
    <mergeCell ref="T102:T104"/>
    <mergeCell ref="U102:U104"/>
    <mergeCell ref="V102:V104"/>
    <mergeCell ref="W102:W104"/>
    <mergeCell ref="X102:X104"/>
    <mergeCell ref="Y102:Y104"/>
    <mergeCell ref="Z102:Z104"/>
    <mergeCell ref="S94:S97"/>
    <mergeCell ref="T94:T97"/>
    <mergeCell ref="U94:U97"/>
    <mergeCell ref="V94:V97"/>
    <mergeCell ref="W94:W97"/>
    <mergeCell ref="X94:X97"/>
    <mergeCell ref="Y94:Y97"/>
    <mergeCell ref="Z94:Z97"/>
    <mergeCell ref="AA94:AA97"/>
    <mergeCell ref="AB94:AB97"/>
    <mergeCell ref="AC94:AC97"/>
    <mergeCell ref="B98:B101"/>
    <mergeCell ref="C98:C101"/>
    <mergeCell ref="D98:D101"/>
    <mergeCell ref="E98:E101"/>
    <mergeCell ref="F98:F101"/>
    <mergeCell ref="G98:G101"/>
    <mergeCell ref="H98:H101"/>
    <mergeCell ref="I98:I101"/>
    <mergeCell ref="J98:J101"/>
    <mergeCell ref="K98:K101"/>
    <mergeCell ref="L98:L101"/>
    <mergeCell ref="M98:M101"/>
    <mergeCell ref="N98:N101"/>
    <mergeCell ref="O98:O101"/>
    <mergeCell ref="P98:P101"/>
    <mergeCell ref="Q98:Q101"/>
    <mergeCell ref="R98:R101"/>
    <mergeCell ref="S98:S101"/>
    <mergeCell ref="T98:T101"/>
    <mergeCell ref="U98:U101"/>
    <mergeCell ref="V98:V101"/>
    <mergeCell ref="B94:B97"/>
    <mergeCell ref="C94:C97"/>
    <mergeCell ref="D94:D97"/>
    <mergeCell ref="E94:E97"/>
    <mergeCell ref="F94:F97"/>
    <mergeCell ref="G94:G97"/>
    <mergeCell ref="H94:H97"/>
    <mergeCell ref="I94:I97"/>
    <mergeCell ref="J94:J97"/>
    <mergeCell ref="K94:K97"/>
    <mergeCell ref="L94:L97"/>
    <mergeCell ref="M94:M97"/>
    <mergeCell ref="N94:N97"/>
    <mergeCell ref="O94:O97"/>
    <mergeCell ref="P94:P97"/>
    <mergeCell ref="Q94:Q97"/>
    <mergeCell ref="R94:R97"/>
    <mergeCell ref="D4:D7"/>
    <mergeCell ref="AC19:AC20"/>
    <mergeCell ref="AC17:AC18"/>
    <mergeCell ref="AC21:AC22"/>
    <mergeCell ref="AC26:AC27"/>
    <mergeCell ref="AC6:AC7"/>
    <mergeCell ref="AB6:AB7"/>
    <mergeCell ref="AA26:AA27"/>
    <mergeCell ref="Y26:Y27"/>
    <mergeCell ref="I26:I27"/>
    <mergeCell ref="J26:J27"/>
    <mergeCell ref="K26:K27"/>
    <mergeCell ref="L26:L27"/>
    <mergeCell ref="Z31:Z33"/>
    <mergeCell ref="Z28:Z30"/>
    <mergeCell ref="Z26:Z27"/>
    <mergeCell ref="Z21:Z22"/>
    <mergeCell ref="Z17:Z18"/>
    <mergeCell ref="Z19:Z20"/>
    <mergeCell ref="Z61:Z64"/>
    <mergeCell ref="Z23:Z25"/>
    <mergeCell ref="F61:F64"/>
    <mergeCell ref="T23:T25"/>
    <mergeCell ref="U23:U25"/>
    <mergeCell ref="V23:V25"/>
    <mergeCell ref="L6:L7"/>
    <mergeCell ref="M6:M7"/>
    <mergeCell ref="N6:N7"/>
    <mergeCell ref="O6:O7"/>
    <mergeCell ref="P6:P7"/>
    <mergeCell ref="S23:S25"/>
    <mergeCell ref="AD4:AD7"/>
    <mergeCell ref="AE4:AE7"/>
    <mergeCell ref="AA28:AA30"/>
    <mergeCell ref="AA31:AA33"/>
    <mergeCell ref="AA23:AA25"/>
    <mergeCell ref="AA61:AA64"/>
    <mergeCell ref="AA19:AA20"/>
    <mergeCell ref="AA17:AA18"/>
    <mergeCell ref="AC28:AC30"/>
    <mergeCell ref="AC31:AC33"/>
    <mergeCell ref="AC23:AC25"/>
    <mergeCell ref="AC61:AC64"/>
    <mergeCell ref="AB28:AB30"/>
    <mergeCell ref="AB26:AB27"/>
    <mergeCell ref="AA34:AA37"/>
    <mergeCell ref="AB34:AB37"/>
    <mergeCell ref="AA45:AA46"/>
    <mergeCell ref="AB45:AB46"/>
    <mergeCell ref="AB50:AB51"/>
    <mergeCell ref="AC50:AC51"/>
    <mergeCell ref="AC56:AC57"/>
    <mergeCell ref="AA8:AA10"/>
    <mergeCell ref="AB8:AB10"/>
    <mergeCell ref="AC8:AC10"/>
    <mergeCell ref="S11:S13"/>
    <mergeCell ref="T11:T13"/>
    <mergeCell ref="N31:N33"/>
    <mergeCell ref="O31:O33"/>
    <mergeCell ref="P31:P33"/>
    <mergeCell ref="Q31:Q33"/>
    <mergeCell ref="R31:R33"/>
    <mergeCell ref="S31:S33"/>
    <mergeCell ref="B6:B7"/>
    <mergeCell ref="C6:C7"/>
    <mergeCell ref="G6:G7"/>
    <mergeCell ref="H6:H7"/>
    <mergeCell ref="I6:I7"/>
    <mergeCell ref="U61:U64"/>
    <mergeCell ref="O61:O64"/>
    <mergeCell ref="P61:P64"/>
    <mergeCell ref="Q61:Q64"/>
    <mergeCell ref="R61:R64"/>
    <mergeCell ref="S61:S64"/>
    <mergeCell ref="T61:T64"/>
    <mergeCell ref="B61:B64"/>
    <mergeCell ref="C61:C64"/>
    <mergeCell ref="D61:D64"/>
    <mergeCell ref="E61:E64"/>
    <mergeCell ref="G61:G64"/>
    <mergeCell ref="H61:H64"/>
    <mergeCell ref="I61:I64"/>
    <mergeCell ref="J61:J64"/>
    <mergeCell ref="K61:K64"/>
    <mergeCell ref="S6:S7"/>
    <mergeCell ref="T6:T7"/>
    <mergeCell ref="U6:U7"/>
    <mergeCell ref="J6:J7"/>
    <mergeCell ref="K6:K7"/>
    <mergeCell ref="S26:S27"/>
    <mergeCell ref="T26:T27"/>
    <mergeCell ref="U26:U27"/>
    <mergeCell ref="V26:V27"/>
    <mergeCell ref="W26:W27"/>
    <mergeCell ref="X26:X27"/>
    <mergeCell ref="W23:W25"/>
    <mergeCell ref="X23:X25"/>
    <mergeCell ref="V61:V64"/>
    <mergeCell ref="W61:W64"/>
    <mergeCell ref="X61:X64"/>
    <mergeCell ref="Y61:Y64"/>
    <mergeCell ref="AB61:AB64"/>
    <mergeCell ref="E6:F6"/>
    <mergeCell ref="F19:F20"/>
    <mergeCell ref="F17:F18"/>
    <mergeCell ref="F21:F22"/>
    <mergeCell ref="L61:L64"/>
    <mergeCell ref="M61:M64"/>
    <mergeCell ref="N61:N64"/>
    <mergeCell ref="F31:F33"/>
    <mergeCell ref="F23:F25"/>
    <mergeCell ref="Y31:Y33"/>
    <mergeCell ref="AB31:AB33"/>
    <mergeCell ref="Y23:Y25"/>
    <mergeCell ref="AB23:AB25"/>
    <mergeCell ref="H31:H33"/>
    <mergeCell ref="I31:I33"/>
    <mergeCell ref="J31:J33"/>
    <mergeCell ref="K31:K33"/>
    <mergeCell ref="L31:L33"/>
    <mergeCell ref="M31:M33"/>
    <mergeCell ref="D31:D33"/>
    <mergeCell ref="D23:D25"/>
    <mergeCell ref="E31:E33"/>
    <mergeCell ref="E23:E25"/>
    <mergeCell ref="G31:G33"/>
    <mergeCell ref="G23:G25"/>
    <mergeCell ref="Y28:Y30"/>
    <mergeCell ref="I28:I30"/>
    <mergeCell ref="J28:J30"/>
    <mergeCell ref="K28:K30"/>
    <mergeCell ref="L28:L30"/>
    <mergeCell ref="M28:M30"/>
    <mergeCell ref="N28:N30"/>
    <mergeCell ref="O28:O30"/>
    <mergeCell ref="P28:P30"/>
    <mergeCell ref="Q28:Q30"/>
    <mergeCell ref="R28:R30"/>
    <mergeCell ref="S28:S30"/>
    <mergeCell ref="T28:T30"/>
    <mergeCell ref="U28:U30"/>
    <mergeCell ref="V28:V30"/>
    <mergeCell ref="W28:W30"/>
    <mergeCell ref="X28:X30"/>
    <mergeCell ref="M26:M27"/>
    <mergeCell ref="T31:T33"/>
    <mergeCell ref="U31:U33"/>
    <mergeCell ref="V31:V33"/>
    <mergeCell ref="W31:W33"/>
    <mergeCell ref="X31:X33"/>
    <mergeCell ref="H23:H25"/>
    <mergeCell ref="I23:I25"/>
    <mergeCell ref="J23:J25"/>
    <mergeCell ref="AB21:AB22"/>
    <mergeCell ref="P21:P22"/>
    <mergeCell ref="Q21:Q22"/>
    <mergeCell ref="R21:R22"/>
    <mergeCell ref="S21:S22"/>
    <mergeCell ref="T21:T22"/>
    <mergeCell ref="U21:U22"/>
    <mergeCell ref="AA21:AA22"/>
    <mergeCell ref="D21:D22"/>
    <mergeCell ref="E28:E30"/>
    <mergeCell ref="D28:D30"/>
    <mergeCell ref="G26:G27"/>
    <mergeCell ref="H26:H27"/>
    <mergeCell ref="E26:E27"/>
    <mergeCell ref="D26:D27"/>
    <mergeCell ref="F26:F27"/>
    <mergeCell ref="F28:F30"/>
    <mergeCell ref="K23:K25"/>
    <mergeCell ref="L23:L25"/>
    <mergeCell ref="M23:M25"/>
    <mergeCell ref="N23:N25"/>
    <mergeCell ref="O23:O25"/>
    <mergeCell ref="P23:P25"/>
    <mergeCell ref="Q23:Q25"/>
    <mergeCell ref="R23:R25"/>
    <mergeCell ref="G28:G30"/>
    <mergeCell ref="H28:H30"/>
    <mergeCell ref="N26:N27"/>
    <mergeCell ref="O26:O27"/>
    <mergeCell ref="P26:P27"/>
    <mergeCell ref="Q26:Q27"/>
    <mergeCell ref="R26:R27"/>
    <mergeCell ref="K21:K22"/>
    <mergeCell ref="L21:L22"/>
    <mergeCell ref="M21:M22"/>
    <mergeCell ref="N21:N22"/>
    <mergeCell ref="O21:O22"/>
    <mergeCell ref="B21:B22"/>
    <mergeCell ref="C21:C22"/>
    <mergeCell ref="E21:E22"/>
    <mergeCell ref="G21:G22"/>
    <mergeCell ref="H21:H22"/>
    <mergeCell ref="I21:I22"/>
    <mergeCell ref="V21:V22"/>
    <mergeCell ref="W21:W22"/>
    <mergeCell ref="X21:X22"/>
    <mergeCell ref="Y21:Y22"/>
    <mergeCell ref="V19:V20"/>
    <mergeCell ref="W19:W20"/>
    <mergeCell ref="X19:X20"/>
    <mergeCell ref="Y19:Y20"/>
    <mergeCell ref="AB19:AB20"/>
    <mergeCell ref="P19:P20"/>
    <mergeCell ref="Q19:Q20"/>
    <mergeCell ref="R19:R20"/>
    <mergeCell ref="S19:S20"/>
    <mergeCell ref="T19:T20"/>
    <mergeCell ref="U19:U20"/>
    <mergeCell ref="K17:K18"/>
    <mergeCell ref="L17:L18"/>
    <mergeCell ref="M17:M18"/>
    <mergeCell ref="N17:N18"/>
    <mergeCell ref="O17:O18"/>
    <mergeCell ref="B17:B18"/>
    <mergeCell ref="C17:C18"/>
    <mergeCell ref="E17:E18"/>
    <mergeCell ref="G17:G18"/>
    <mergeCell ref="H17:H18"/>
    <mergeCell ref="I17:I18"/>
    <mergeCell ref="V17:V18"/>
    <mergeCell ref="W17:W18"/>
    <mergeCell ref="X17:X18"/>
    <mergeCell ref="Y17:Y18"/>
    <mergeCell ref="AB17:AB18"/>
    <mergeCell ref="P17:P18"/>
    <mergeCell ref="Q17:Q18"/>
    <mergeCell ref="R17:R18"/>
    <mergeCell ref="S17:S18"/>
    <mergeCell ref="T17:T18"/>
    <mergeCell ref="U17:U18"/>
    <mergeCell ref="D17:D18"/>
    <mergeCell ref="B4:C5"/>
    <mergeCell ref="E4:AB4"/>
    <mergeCell ref="E5:AB5"/>
    <mergeCell ref="V6:V7"/>
    <mergeCell ref="W6:W7"/>
    <mergeCell ref="X6:X7"/>
    <mergeCell ref="Z6:AA6"/>
    <mergeCell ref="Q6:Q7"/>
    <mergeCell ref="R6:R7"/>
    <mergeCell ref="B23:B25"/>
    <mergeCell ref="C23:C25"/>
    <mergeCell ref="C26:C27"/>
    <mergeCell ref="B26:B27"/>
    <mergeCell ref="B28:B30"/>
    <mergeCell ref="C28:C30"/>
    <mergeCell ref="C31:C33"/>
    <mergeCell ref="B31:B33"/>
    <mergeCell ref="J19:J20"/>
    <mergeCell ref="J17:J18"/>
    <mergeCell ref="J21:J22"/>
    <mergeCell ref="K19:K20"/>
    <mergeCell ref="L19:L20"/>
    <mergeCell ref="M19:M20"/>
    <mergeCell ref="N19:N20"/>
    <mergeCell ref="O19:O20"/>
    <mergeCell ref="B19:B20"/>
    <mergeCell ref="C19:C20"/>
    <mergeCell ref="E19:E20"/>
    <mergeCell ref="G19:G20"/>
    <mergeCell ref="H19:H20"/>
    <mergeCell ref="I19:I20"/>
    <mergeCell ref="D19:D20"/>
    <mergeCell ref="K34:K37"/>
    <mergeCell ref="L34:L37"/>
    <mergeCell ref="M34:M37"/>
    <mergeCell ref="N34:N37"/>
    <mergeCell ref="O34:O37"/>
    <mergeCell ref="P34:P37"/>
    <mergeCell ref="Q34:Q37"/>
    <mergeCell ref="R34:R37"/>
    <mergeCell ref="S34:S37"/>
    <mergeCell ref="B34:B37"/>
    <mergeCell ref="C34:C37"/>
    <mergeCell ref="D34:D37"/>
    <mergeCell ref="E34:E37"/>
    <mergeCell ref="F34:F37"/>
    <mergeCell ref="G34:G37"/>
    <mergeCell ref="H34:H37"/>
    <mergeCell ref="I34:I37"/>
    <mergeCell ref="J34:J37"/>
    <mergeCell ref="T47:T49"/>
    <mergeCell ref="AC34:AC37"/>
    <mergeCell ref="B38:B39"/>
    <mergeCell ref="C38:C39"/>
    <mergeCell ref="D38:D39"/>
    <mergeCell ref="E38:E39"/>
    <mergeCell ref="F38:F39"/>
    <mergeCell ref="G38:G39"/>
    <mergeCell ref="H38:H39"/>
    <mergeCell ref="I38:I39"/>
    <mergeCell ref="J38:J39"/>
    <mergeCell ref="K38:K39"/>
    <mergeCell ref="L38:L39"/>
    <mergeCell ref="M38:M39"/>
    <mergeCell ref="N38:N39"/>
    <mergeCell ref="O38:O39"/>
    <mergeCell ref="P38:P39"/>
    <mergeCell ref="Q38:Q39"/>
    <mergeCell ref="R38:R39"/>
    <mergeCell ref="S38:S39"/>
    <mergeCell ref="T38:T39"/>
    <mergeCell ref="U38:U39"/>
    <mergeCell ref="V38:V39"/>
    <mergeCell ref="W38:W39"/>
    <mergeCell ref="X38:X39"/>
    <mergeCell ref="T34:T37"/>
    <mergeCell ref="U34:U37"/>
    <mergeCell ref="V34:V37"/>
    <mergeCell ref="W34:W37"/>
    <mergeCell ref="X34:X37"/>
    <mergeCell ref="Y34:Y37"/>
    <mergeCell ref="Z34:Z37"/>
    <mergeCell ref="U47:U49"/>
    <mergeCell ref="V47:V49"/>
    <mergeCell ref="W47:W49"/>
    <mergeCell ref="X47:X49"/>
    <mergeCell ref="Y47:Y49"/>
    <mergeCell ref="Z47:Z49"/>
    <mergeCell ref="AA47:AA49"/>
    <mergeCell ref="AB47:AB49"/>
    <mergeCell ref="AC47:AC49"/>
    <mergeCell ref="Y38:Y39"/>
    <mergeCell ref="Z38:Z39"/>
    <mergeCell ref="AA38:AA39"/>
    <mergeCell ref="AB38:AB39"/>
    <mergeCell ref="AC38:AC39"/>
    <mergeCell ref="B47:B49"/>
    <mergeCell ref="C47:C49"/>
    <mergeCell ref="D47:D49"/>
    <mergeCell ref="E47:E49"/>
    <mergeCell ref="F47:F49"/>
    <mergeCell ref="G47:G49"/>
    <mergeCell ref="H47:H49"/>
    <mergeCell ref="I47:I49"/>
    <mergeCell ref="J47:J49"/>
    <mergeCell ref="K47:K49"/>
    <mergeCell ref="L47:L49"/>
    <mergeCell ref="M47:M49"/>
    <mergeCell ref="N47:N49"/>
    <mergeCell ref="O47:O49"/>
    <mergeCell ref="P47:P49"/>
    <mergeCell ref="Q47:Q49"/>
    <mergeCell ref="R47:R49"/>
    <mergeCell ref="S47:S49"/>
    <mergeCell ref="K45:K46"/>
    <mergeCell ref="L45:L46"/>
    <mergeCell ref="M45:M46"/>
    <mergeCell ref="N45:N46"/>
    <mergeCell ref="O45:O46"/>
    <mergeCell ref="P45:P46"/>
    <mergeCell ref="Q45:Q46"/>
    <mergeCell ref="R45:R46"/>
    <mergeCell ref="S45:S46"/>
    <mergeCell ref="B45:B46"/>
    <mergeCell ref="C45:C46"/>
    <mergeCell ref="D45:D46"/>
    <mergeCell ref="E45:E46"/>
    <mergeCell ref="F45:F46"/>
    <mergeCell ref="G45:G46"/>
    <mergeCell ref="H45:H46"/>
    <mergeCell ref="I45:I46"/>
    <mergeCell ref="J45:J46"/>
    <mergeCell ref="T40:T42"/>
    <mergeCell ref="AC45:AC46"/>
    <mergeCell ref="B43:B44"/>
    <mergeCell ref="C43:C44"/>
    <mergeCell ref="D43:D44"/>
    <mergeCell ref="E43:E44"/>
    <mergeCell ref="F43:F44"/>
    <mergeCell ref="G43:G44"/>
    <mergeCell ref="H43:H44"/>
    <mergeCell ref="I43:I44"/>
    <mergeCell ref="J43:J44"/>
    <mergeCell ref="K43:K44"/>
    <mergeCell ref="L43:L44"/>
    <mergeCell ref="M43:M44"/>
    <mergeCell ref="N43:N44"/>
    <mergeCell ref="O43:O44"/>
    <mergeCell ref="P43:P44"/>
    <mergeCell ref="Q43:Q44"/>
    <mergeCell ref="R43:R44"/>
    <mergeCell ref="S43:S44"/>
    <mergeCell ref="T43:T44"/>
    <mergeCell ref="U43:U44"/>
    <mergeCell ref="V43:V44"/>
    <mergeCell ref="W43:W44"/>
    <mergeCell ref="X43:X44"/>
    <mergeCell ref="T45:T46"/>
    <mergeCell ref="U45:U46"/>
    <mergeCell ref="V45:V46"/>
    <mergeCell ref="W45:W46"/>
    <mergeCell ref="X45:X46"/>
    <mergeCell ref="Y45:Y46"/>
    <mergeCell ref="Z45:Z46"/>
    <mergeCell ref="U40:U42"/>
    <mergeCell ref="V40:V42"/>
    <mergeCell ref="W40:W42"/>
    <mergeCell ref="X40:X42"/>
    <mergeCell ref="Y40:Y42"/>
    <mergeCell ref="Z40:Z42"/>
    <mergeCell ref="AA40:AA42"/>
    <mergeCell ref="AB40:AB42"/>
    <mergeCell ref="AC40:AC42"/>
    <mergeCell ref="Y43:Y44"/>
    <mergeCell ref="Z43:Z44"/>
    <mergeCell ref="AA43:AA44"/>
    <mergeCell ref="AB43:AB44"/>
    <mergeCell ref="AC43:AC44"/>
    <mergeCell ref="B40:B42"/>
    <mergeCell ref="C40:C42"/>
    <mergeCell ref="D40:D42"/>
    <mergeCell ref="E40:E42"/>
    <mergeCell ref="F40:F42"/>
    <mergeCell ref="G40:G42"/>
    <mergeCell ref="H40:H42"/>
    <mergeCell ref="I40:I42"/>
    <mergeCell ref="J40:J42"/>
    <mergeCell ref="K40:K42"/>
    <mergeCell ref="L40:L42"/>
    <mergeCell ref="M40:M42"/>
    <mergeCell ref="N40:N42"/>
    <mergeCell ref="O40:O42"/>
    <mergeCell ref="P40:P42"/>
    <mergeCell ref="Q40:Q42"/>
    <mergeCell ref="R40:R42"/>
    <mergeCell ref="S40:S42"/>
    <mergeCell ref="K50:K51"/>
    <mergeCell ref="L50:L51"/>
    <mergeCell ref="M50:M51"/>
    <mergeCell ref="N50:N51"/>
    <mergeCell ref="O50:O51"/>
    <mergeCell ref="P50:P51"/>
    <mergeCell ref="Q50:Q51"/>
    <mergeCell ref="R50:R51"/>
    <mergeCell ref="S50:S51"/>
    <mergeCell ref="B50:B51"/>
    <mergeCell ref="C50:C51"/>
    <mergeCell ref="D50:D51"/>
    <mergeCell ref="E50:E51"/>
    <mergeCell ref="F50:F51"/>
    <mergeCell ref="G50:G51"/>
    <mergeCell ref="H50:H51"/>
    <mergeCell ref="I50:I51"/>
    <mergeCell ref="J50:J51"/>
    <mergeCell ref="B52:B53"/>
    <mergeCell ref="C52:C53"/>
    <mergeCell ref="D52:D53"/>
    <mergeCell ref="E52:E53"/>
    <mergeCell ref="F52:F53"/>
    <mergeCell ref="G52:G53"/>
    <mergeCell ref="H52:H53"/>
    <mergeCell ref="I52:I53"/>
    <mergeCell ref="J52:J53"/>
    <mergeCell ref="K52:K53"/>
    <mergeCell ref="L52:L53"/>
    <mergeCell ref="M52:M53"/>
    <mergeCell ref="N52:N53"/>
    <mergeCell ref="O52:O53"/>
    <mergeCell ref="P52:P53"/>
    <mergeCell ref="Q52:Q53"/>
    <mergeCell ref="R52:R53"/>
    <mergeCell ref="S52:S53"/>
    <mergeCell ref="T52:T53"/>
    <mergeCell ref="U52:U53"/>
    <mergeCell ref="V52:V53"/>
    <mergeCell ref="W52:W53"/>
    <mergeCell ref="X52:X53"/>
    <mergeCell ref="T50:T51"/>
    <mergeCell ref="U50:U51"/>
    <mergeCell ref="V50:V51"/>
    <mergeCell ref="W50:W51"/>
    <mergeCell ref="X50:X51"/>
    <mergeCell ref="Y50:Y51"/>
    <mergeCell ref="Z50:Z51"/>
    <mergeCell ref="AA50:AA51"/>
    <mergeCell ref="AC54:AC55"/>
    <mergeCell ref="Y52:Y53"/>
    <mergeCell ref="Z52:Z53"/>
    <mergeCell ref="AA52:AA53"/>
    <mergeCell ref="AB52:AB53"/>
    <mergeCell ref="AC52:AC53"/>
    <mergeCell ref="S54:S55"/>
    <mergeCell ref="T54:T55"/>
    <mergeCell ref="B54:B55"/>
    <mergeCell ref="C54:C55"/>
    <mergeCell ref="D54:D55"/>
    <mergeCell ref="E54:E55"/>
    <mergeCell ref="F54:F55"/>
    <mergeCell ref="G54:G55"/>
    <mergeCell ref="H54:H55"/>
    <mergeCell ref="I54:I55"/>
    <mergeCell ref="J54:J55"/>
    <mergeCell ref="K54:K55"/>
    <mergeCell ref="L54:L55"/>
    <mergeCell ref="M54:M55"/>
    <mergeCell ref="N54:N55"/>
    <mergeCell ref="O54:O55"/>
    <mergeCell ref="P54:P55"/>
    <mergeCell ref="Q54:Q55"/>
    <mergeCell ref="R54:R55"/>
    <mergeCell ref="F56:F57"/>
    <mergeCell ref="G56:G57"/>
    <mergeCell ref="H56:H57"/>
    <mergeCell ref="I56:I57"/>
    <mergeCell ref="J56:J57"/>
    <mergeCell ref="U54:U55"/>
    <mergeCell ref="V54:V55"/>
    <mergeCell ref="W54:W55"/>
    <mergeCell ref="X54:X55"/>
    <mergeCell ref="Y54:Y55"/>
    <mergeCell ref="Z54:Z55"/>
    <mergeCell ref="AA54:AA55"/>
    <mergeCell ref="AB54:AB55"/>
    <mergeCell ref="T56:T57"/>
    <mergeCell ref="U56:U57"/>
    <mergeCell ref="V56:V57"/>
    <mergeCell ref="W56:W57"/>
    <mergeCell ref="X56:X57"/>
    <mergeCell ref="Y56:Y57"/>
    <mergeCell ref="Z56:Z57"/>
    <mergeCell ref="AA56:AA57"/>
    <mergeCell ref="AB56:AB57"/>
    <mergeCell ref="K56:K57"/>
    <mergeCell ref="L56:L57"/>
    <mergeCell ref="M56:M57"/>
    <mergeCell ref="N56:N57"/>
    <mergeCell ref="O56:O57"/>
    <mergeCell ref="P56:P57"/>
    <mergeCell ref="Q56:Q57"/>
    <mergeCell ref="R56:R57"/>
    <mergeCell ref="S56:S57"/>
    <mergeCell ref="AC59:AC60"/>
    <mergeCell ref="B59:B60"/>
    <mergeCell ref="C59:C60"/>
    <mergeCell ref="D59:D60"/>
    <mergeCell ref="E59:E60"/>
    <mergeCell ref="F59:F60"/>
    <mergeCell ref="G59:G60"/>
    <mergeCell ref="H59:H60"/>
    <mergeCell ref="I59:I60"/>
    <mergeCell ref="J59:J60"/>
    <mergeCell ref="K59:K60"/>
    <mergeCell ref="L59:L60"/>
    <mergeCell ref="M59:M60"/>
    <mergeCell ref="N59:N60"/>
    <mergeCell ref="O59:O60"/>
    <mergeCell ref="P59:P60"/>
    <mergeCell ref="Q59:Q60"/>
    <mergeCell ref="R59:R60"/>
    <mergeCell ref="S59:S60"/>
    <mergeCell ref="T59:T60"/>
    <mergeCell ref="B56:B57"/>
    <mergeCell ref="C56:C57"/>
    <mergeCell ref="D56:D57"/>
    <mergeCell ref="AA65:AA68"/>
    <mergeCell ref="AB65:AB68"/>
    <mergeCell ref="K65:K68"/>
    <mergeCell ref="L65:L68"/>
    <mergeCell ref="M65:M68"/>
    <mergeCell ref="N65:N68"/>
    <mergeCell ref="O65:O68"/>
    <mergeCell ref="P65:P68"/>
    <mergeCell ref="Q65:Q68"/>
    <mergeCell ref="R65:R68"/>
    <mergeCell ref="S65:S68"/>
    <mergeCell ref="B65:B68"/>
    <mergeCell ref="C65:C68"/>
    <mergeCell ref="D65:D68"/>
    <mergeCell ref="E65:E68"/>
    <mergeCell ref="F65:F68"/>
    <mergeCell ref="G65:G68"/>
    <mergeCell ref="H65:H68"/>
    <mergeCell ref="I65:I68"/>
    <mergeCell ref="J65:J68"/>
    <mergeCell ref="U59:U60"/>
    <mergeCell ref="V59:V60"/>
    <mergeCell ref="W59:W60"/>
    <mergeCell ref="X59:X60"/>
    <mergeCell ref="Y59:Y60"/>
    <mergeCell ref="Z59:Z60"/>
    <mergeCell ref="AA59:AA60"/>
    <mergeCell ref="AB59:AB60"/>
    <mergeCell ref="E56:E57"/>
    <mergeCell ref="T108:T110"/>
    <mergeCell ref="AC65:AC68"/>
    <mergeCell ref="B69:B72"/>
    <mergeCell ref="C69:C72"/>
    <mergeCell ref="D69:D72"/>
    <mergeCell ref="E69:E72"/>
    <mergeCell ref="F69:F72"/>
    <mergeCell ref="G69:G72"/>
    <mergeCell ref="H69:H72"/>
    <mergeCell ref="I69:I72"/>
    <mergeCell ref="J69:J72"/>
    <mergeCell ref="K69:K72"/>
    <mergeCell ref="L69:L72"/>
    <mergeCell ref="M69:M72"/>
    <mergeCell ref="N69:N72"/>
    <mergeCell ref="O69:O72"/>
    <mergeCell ref="P69:P72"/>
    <mergeCell ref="Q69:Q72"/>
    <mergeCell ref="R69:R72"/>
    <mergeCell ref="S69:S72"/>
    <mergeCell ref="T69:T72"/>
    <mergeCell ref="U69:U72"/>
    <mergeCell ref="V69:V72"/>
    <mergeCell ref="W69:W72"/>
    <mergeCell ref="X69:X72"/>
    <mergeCell ref="T65:T68"/>
    <mergeCell ref="U65:U68"/>
    <mergeCell ref="V65:V68"/>
    <mergeCell ref="W65:W68"/>
    <mergeCell ref="X65:X68"/>
    <mergeCell ref="Y65:Y68"/>
    <mergeCell ref="Z65:Z68"/>
    <mergeCell ref="U108:U110"/>
    <mergeCell ref="V108:V110"/>
    <mergeCell ref="W108:W110"/>
    <mergeCell ref="X108:X110"/>
    <mergeCell ref="Y108:Y110"/>
    <mergeCell ref="Z108:Z110"/>
    <mergeCell ref="AA108:AA110"/>
    <mergeCell ref="AB108:AB110"/>
    <mergeCell ref="AC108:AC110"/>
    <mergeCell ref="Y69:Y72"/>
    <mergeCell ref="Z69:Z72"/>
    <mergeCell ref="AA69:AA72"/>
    <mergeCell ref="AB69:AB72"/>
    <mergeCell ref="AC69:AC72"/>
    <mergeCell ref="B108:B110"/>
    <mergeCell ref="C108:C110"/>
    <mergeCell ref="D108:D110"/>
    <mergeCell ref="E108:E110"/>
    <mergeCell ref="F108:F110"/>
    <mergeCell ref="G108:G110"/>
    <mergeCell ref="H108:H110"/>
    <mergeCell ref="I108:I110"/>
    <mergeCell ref="J108:J110"/>
    <mergeCell ref="K108:K110"/>
    <mergeCell ref="L108:L110"/>
    <mergeCell ref="M108:M110"/>
    <mergeCell ref="N108:N110"/>
    <mergeCell ref="O108:O110"/>
    <mergeCell ref="P108:P110"/>
    <mergeCell ref="Q108:Q110"/>
    <mergeCell ref="R108:R110"/>
    <mergeCell ref="S108:S110"/>
    <mergeCell ref="Z111:Z114"/>
    <mergeCell ref="AA111:AA114"/>
    <mergeCell ref="AB111:AB114"/>
    <mergeCell ref="K111:K114"/>
    <mergeCell ref="L111:L114"/>
    <mergeCell ref="M111:M114"/>
    <mergeCell ref="N111:N114"/>
    <mergeCell ref="O111:O114"/>
    <mergeCell ref="P111:P114"/>
    <mergeCell ref="Q111:Q114"/>
    <mergeCell ref="R111:R114"/>
    <mergeCell ref="S111:S114"/>
    <mergeCell ref="B111:B114"/>
    <mergeCell ref="C111:C114"/>
    <mergeCell ref="D111:D114"/>
    <mergeCell ref="E111:E114"/>
    <mergeCell ref="F111:F114"/>
    <mergeCell ref="G111:G114"/>
    <mergeCell ref="H111:H114"/>
    <mergeCell ref="I111:I114"/>
    <mergeCell ref="J111:J114"/>
    <mergeCell ref="S117:S118"/>
    <mergeCell ref="T117:T118"/>
    <mergeCell ref="AC111:AC114"/>
    <mergeCell ref="B115:B116"/>
    <mergeCell ref="C115:C116"/>
    <mergeCell ref="D115:D116"/>
    <mergeCell ref="E115:E116"/>
    <mergeCell ref="F115:F116"/>
    <mergeCell ref="G115:G116"/>
    <mergeCell ref="H115:H116"/>
    <mergeCell ref="I115:I116"/>
    <mergeCell ref="J115:J116"/>
    <mergeCell ref="K115:K116"/>
    <mergeCell ref="L115:L116"/>
    <mergeCell ref="M115:M116"/>
    <mergeCell ref="N115:N116"/>
    <mergeCell ref="O115:O116"/>
    <mergeCell ref="P115:P116"/>
    <mergeCell ref="Q115:Q116"/>
    <mergeCell ref="R115:R116"/>
    <mergeCell ref="S115:S116"/>
    <mergeCell ref="T115:T116"/>
    <mergeCell ref="U115:U116"/>
    <mergeCell ref="V115:V116"/>
    <mergeCell ref="W115:W116"/>
    <mergeCell ref="X115:X116"/>
    <mergeCell ref="T111:T114"/>
    <mergeCell ref="U111:U114"/>
    <mergeCell ref="V111:V114"/>
    <mergeCell ref="W111:W114"/>
    <mergeCell ref="X111:X114"/>
    <mergeCell ref="Y111:Y114"/>
    <mergeCell ref="B117:B118"/>
    <mergeCell ref="C117:C118"/>
    <mergeCell ref="D117:D118"/>
    <mergeCell ref="E117:E118"/>
    <mergeCell ref="F117:F118"/>
    <mergeCell ref="G117:G118"/>
    <mergeCell ref="H117:H118"/>
    <mergeCell ref="I117:I118"/>
    <mergeCell ref="J117:J118"/>
    <mergeCell ref="K117:K118"/>
    <mergeCell ref="L117:L118"/>
    <mergeCell ref="M117:M118"/>
    <mergeCell ref="N117:N118"/>
    <mergeCell ref="O117:O118"/>
    <mergeCell ref="P117:P118"/>
    <mergeCell ref="Q117:Q118"/>
    <mergeCell ref="R117:R118"/>
    <mergeCell ref="AD115:AD116"/>
    <mergeCell ref="AD117:AD118"/>
    <mergeCell ref="AE115:AE116"/>
    <mergeCell ref="AE117:AE118"/>
    <mergeCell ref="U117:U118"/>
    <mergeCell ref="V117:V118"/>
    <mergeCell ref="W117:W118"/>
    <mergeCell ref="X117:X118"/>
    <mergeCell ref="Y117:Y118"/>
    <mergeCell ref="Z117:Z118"/>
    <mergeCell ref="AA117:AA118"/>
    <mergeCell ref="AB117:AB118"/>
    <mergeCell ref="AC117:AC118"/>
    <mergeCell ref="Y115:Y116"/>
    <mergeCell ref="Z115:Z116"/>
    <mergeCell ref="AA115:AA116"/>
    <mergeCell ref="AB115:AB116"/>
    <mergeCell ref="AC115:AC116"/>
    <mergeCell ref="G149:X149"/>
    <mergeCell ref="G150:X150"/>
    <mergeCell ref="G148:X148"/>
    <mergeCell ref="D147:X147"/>
    <mergeCell ref="G151:X151"/>
    <mergeCell ref="G152:X152"/>
    <mergeCell ref="G153:X153"/>
    <mergeCell ref="G154:X154"/>
    <mergeCell ref="G155:X155"/>
    <mergeCell ref="G156:X156"/>
    <mergeCell ref="E148:F148"/>
    <mergeCell ref="E149:F149"/>
    <mergeCell ref="E150:F150"/>
    <mergeCell ref="E151:F151"/>
    <mergeCell ref="E152:F152"/>
    <mergeCell ref="E153:F153"/>
    <mergeCell ref="E154:F154"/>
    <mergeCell ref="E155:F155"/>
    <mergeCell ref="E156:F156"/>
    <mergeCell ref="B121:B122"/>
    <mergeCell ref="C121:C122"/>
    <mergeCell ref="D121:D122"/>
    <mergeCell ref="E121:E122"/>
    <mergeCell ref="F121:F122"/>
    <mergeCell ref="G121:G122"/>
    <mergeCell ref="H121:H122"/>
    <mergeCell ref="I121:I122"/>
    <mergeCell ref="J121:J122"/>
    <mergeCell ref="K121:K122"/>
    <mergeCell ref="L121:L122"/>
    <mergeCell ref="M121:M122"/>
    <mergeCell ref="N121:N122"/>
    <mergeCell ref="O121:O122"/>
    <mergeCell ref="P121:P122"/>
    <mergeCell ref="Q121:Q122"/>
    <mergeCell ref="R121:R122"/>
    <mergeCell ref="B141:B142"/>
    <mergeCell ref="C141:C142"/>
    <mergeCell ref="D141:D142"/>
    <mergeCell ref="E141:E142"/>
    <mergeCell ref="F141:F142"/>
    <mergeCell ref="G141:G142"/>
    <mergeCell ref="H141:H142"/>
    <mergeCell ref="I141:I142"/>
    <mergeCell ref="J141:J142"/>
    <mergeCell ref="K141:K142"/>
    <mergeCell ref="L141:L142"/>
    <mergeCell ref="M141:M142"/>
    <mergeCell ref="N141:N142"/>
    <mergeCell ref="O141:O142"/>
    <mergeCell ref="P141:P142"/>
    <mergeCell ref="Q141:Q142"/>
    <mergeCell ref="R141:R142"/>
    <mergeCell ref="S141:S142"/>
    <mergeCell ref="T141:T142"/>
    <mergeCell ref="U141:U142"/>
    <mergeCell ref="V141:V142"/>
    <mergeCell ref="W141:W142"/>
    <mergeCell ref="X141:X142"/>
    <mergeCell ref="Y141:Y142"/>
    <mergeCell ref="Z141:Z142"/>
    <mergeCell ref="AA141:AA142"/>
    <mergeCell ref="AB141:AB142"/>
    <mergeCell ref="AC141:AC142"/>
    <mergeCell ref="AD141:AD142"/>
    <mergeCell ref="AE141:AE142"/>
    <mergeCell ref="B137:B138"/>
    <mergeCell ref="C137:C138"/>
    <mergeCell ref="D137:D138"/>
    <mergeCell ref="E137:E138"/>
    <mergeCell ref="F137:F138"/>
    <mergeCell ref="G137:G138"/>
    <mergeCell ref="H137:H138"/>
    <mergeCell ref="I137:I138"/>
    <mergeCell ref="J137:J138"/>
    <mergeCell ref="K137:K138"/>
    <mergeCell ref="L137:L138"/>
    <mergeCell ref="M137:M138"/>
    <mergeCell ref="N137:N138"/>
    <mergeCell ref="O137:O138"/>
    <mergeCell ref="P137:P138"/>
    <mergeCell ref="Q137:Q138"/>
    <mergeCell ref="R137:R138"/>
    <mergeCell ref="S137:S138"/>
    <mergeCell ref="T137:T138"/>
    <mergeCell ref="U137:U138"/>
    <mergeCell ref="V137:V138"/>
    <mergeCell ref="W137:W138"/>
    <mergeCell ref="X137:X138"/>
    <mergeCell ref="Y137:Y138"/>
    <mergeCell ref="Z137:Z138"/>
    <mergeCell ref="AA137:AA138"/>
    <mergeCell ref="AB137:AB138"/>
    <mergeCell ref="AC137:AC138"/>
    <mergeCell ref="AD137:AD138"/>
    <mergeCell ref="AE137:AE138"/>
    <mergeCell ref="B139:B140"/>
    <mergeCell ref="C139:C140"/>
    <mergeCell ref="D139:D140"/>
    <mergeCell ref="E139:E140"/>
    <mergeCell ref="F139:F140"/>
    <mergeCell ref="G139:G140"/>
    <mergeCell ref="H139:H140"/>
    <mergeCell ref="I139:I140"/>
    <mergeCell ref="J139:J140"/>
    <mergeCell ref="K139:K140"/>
    <mergeCell ref="L139:L140"/>
    <mergeCell ref="M139:M140"/>
    <mergeCell ref="N139:N140"/>
    <mergeCell ref="O139:O140"/>
    <mergeCell ref="P139:P140"/>
    <mergeCell ref="Q139:Q140"/>
    <mergeCell ref="R139:R140"/>
    <mergeCell ref="S139:S140"/>
    <mergeCell ref="T139:T140"/>
    <mergeCell ref="U139:U140"/>
    <mergeCell ref="V139:V140"/>
    <mergeCell ref="W139:W140"/>
    <mergeCell ref="X139:X140"/>
    <mergeCell ref="Y139:Y140"/>
    <mergeCell ref="Z139:Z140"/>
    <mergeCell ref="AA139:AA140"/>
    <mergeCell ref="AB139:AB140"/>
    <mergeCell ref="AC139:AC140"/>
    <mergeCell ref="AD139:AD140"/>
    <mergeCell ref="AE139:AE140"/>
    <mergeCell ref="B129:B130"/>
    <mergeCell ref="C129:C130"/>
    <mergeCell ref="D129:D130"/>
    <mergeCell ref="E129:E130"/>
    <mergeCell ref="F129:F130"/>
    <mergeCell ref="G129:G130"/>
    <mergeCell ref="H129:H130"/>
    <mergeCell ref="I129:I130"/>
    <mergeCell ref="J129:J130"/>
    <mergeCell ref="K129:K130"/>
    <mergeCell ref="L129:L130"/>
    <mergeCell ref="M129:M130"/>
    <mergeCell ref="N129:N130"/>
    <mergeCell ref="O129:O130"/>
    <mergeCell ref="P129:P130"/>
    <mergeCell ref="Q129:Q130"/>
    <mergeCell ref="R129:R130"/>
    <mergeCell ref="S129:S130"/>
    <mergeCell ref="T129:T130"/>
    <mergeCell ref="U129:U130"/>
    <mergeCell ref="V129:V130"/>
    <mergeCell ref="W129:W130"/>
    <mergeCell ref="X129:X130"/>
    <mergeCell ref="Y129:Y130"/>
    <mergeCell ref="Z129:Z130"/>
    <mergeCell ref="AA129:AA130"/>
    <mergeCell ref="AB129:AB130"/>
    <mergeCell ref="AC129:AC130"/>
    <mergeCell ref="AD129:AD130"/>
    <mergeCell ref="AE129:AE130"/>
    <mergeCell ref="B131:B132"/>
    <mergeCell ref="C131:C132"/>
    <mergeCell ref="D131:D132"/>
    <mergeCell ref="E131:E132"/>
    <mergeCell ref="F131:F132"/>
    <mergeCell ref="G131:G132"/>
    <mergeCell ref="H131:H132"/>
    <mergeCell ref="I131:I132"/>
    <mergeCell ref="J131:J132"/>
    <mergeCell ref="K131:K132"/>
    <mergeCell ref="L131:L132"/>
    <mergeCell ref="M131:M132"/>
    <mergeCell ref="N131:N132"/>
    <mergeCell ref="O131:O132"/>
    <mergeCell ref="P131:P132"/>
    <mergeCell ref="Q131:Q132"/>
    <mergeCell ref="R131:R132"/>
    <mergeCell ref="S131:S132"/>
    <mergeCell ref="B133:B134"/>
    <mergeCell ref="C133:C134"/>
    <mergeCell ref="D133:D134"/>
    <mergeCell ref="E133:E134"/>
    <mergeCell ref="F133:F134"/>
    <mergeCell ref="G133:G134"/>
    <mergeCell ref="H133:H134"/>
    <mergeCell ref="I133:I134"/>
    <mergeCell ref="J133:J134"/>
    <mergeCell ref="K133:K134"/>
    <mergeCell ref="L133:L134"/>
    <mergeCell ref="M133:M134"/>
    <mergeCell ref="N133:N134"/>
    <mergeCell ref="O133:O134"/>
    <mergeCell ref="P133:P134"/>
    <mergeCell ref="Q133:Q134"/>
    <mergeCell ref="R133:R134"/>
    <mergeCell ref="S135:S136"/>
    <mergeCell ref="T135:T136"/>
    <mergeCell ref="U135:U136"/>
    <mergeCell ref="V135:V136"/>
    <mergeCell ref="W135:W136"/>
    <mergeCell ref="T131:T132"/>
    <mergeCell ref="U131:U132"/>
    <mergeCell ref="V131:V132"/>
    <mergeCell ref="W131:W132"/>
    <mergeCell ref="X131:X132"/>
    <mergeCell ref="Y131:Y132"/>
    <mergeCell ref="Z131:Z132"/>
    <mergeCell ref="AA131:AA132"/>
    <mergeCell ref="AB131:AB132"/>
    <mergeCell ref="AC131:AC132"/>
    <mergeCell ref="AD131:AD132"/>
    <mergeCell ref="AE131:AE132"/>
    <mergeCell ref="S133:S134"/>
    <mergeCell ref="T133:T134"/>
    <mergeCell ref="U133:U134"/>
    <mergeCell ref="U123:U124"/>
    <mergeCell ref="V123:V124"/>
    <mergeCell ref="W123:W124"/>
    <mergeCell ref="X123:X124"/>
    <mergeCell ref="Y123:Y124"/>
    <mergeCell ref="V133:V134"/>
    <mergeCell ref="W133:W134"/>
    <mergeCell ref="X133:X134"/>
    <mergeCell ref="Y133:Y134"/>
    <mergeCell ref="Z133:Z134"/>
    <mergeCell ref="AA133:AA134"/>
    <mergeCell ref="AB133:AB134"/>
    <mergeCell ref="AC133:AC134"/>
    <mergeCell ref="AD133:AD134"/>
    <mergeCell ref="AE133:AE134"/>
    <mergeCell ref="B135:B136"/>
    <mergeCell ref="C135:C136"/>
    <mergeCell ref="D135:D136"/>
    <mergeCell ref="E135:E136"/>
    <mergeCell ref="F135:F136"/>
    <mergeCell ref="G135:G136"/>
    <mergeCell ref="H135:H136"/>
    <mergeCell ref="I135:I136"/>
    <mergeCell ref="J135:J136"/>
    <mergeCell ref="K135:K136"/>
    <mergeCell ref="L135:L136"/>
    <mergeCell ref="M135:M136"/>
    <mergeCell ref="N135:N136"/>
    <mergeCell ref="O135:O136"/>
    <mergeCell ref="P135:P136"/>
    <mergeCell ref="Q135:Q136"/>
    <mergeCell ref="R135:R136"/>
    <mergeCell ref="W125:W126"/>
    <mergeCell ref="X125:X126"/>
    <mergeCell ref="Y125:Y126"/>
    <mergeCell ref="Z125:Z126"/>
    <mergeCell ref="AA125:AA126"/>
    <mergeCell ref="X135:X136"/>
    <mergeCell ref="Y135:Y136"/>
    <mergeCell ref="Z135:Z136"/>
    <mergeCell ref="AA135:AA136"/>
    <mergeCell ref="AB135:AB136"/>
    <mergeCell ref="AC135:AC136"/>
    <mergeCell ref="AD135:AD136"/>
    <mergeCell ref="AE135:AE136"/>
    <mergeCell ref="B123:B124"/>
    <mergeCell ref="C123:C124"/>
    <mergeCell ref="D123:D124"/>
    <mergeCell ref="E123:E124"/>
    <mergeCell ref="F123:F124"/>
    <mergeCell ref="G123:G124"/>
    <mergeCell ref="H123:H124"/>
    <mergeCell ref="I123:I124"/>
    <mergeCell ref="J123:J124"/>
    <mergeCell ref="K123:K124"/>
    <mergeCell ref="L123:L124"/>
    <mergeCell ref="M123:M124"/>
    <mergeCell ref="N123:N124"/>
    <mergeCell ref="O123:O124"/>
    <mergeCell ref="P123:P124"/>
    <mergeCell ref="Q123:Q124"/>
    <mergeCell ref="R123:R124"/>
    <mergeCell ref="S123:S124"/>
    <mergeCell ref="T123:T124"/>
    <mergeCell ref="Y127:Y128"/>
    <mergeCell ref="Z127:Z128"/>
    <mergeCell ref="AA127:AA128"/>
    <mergeCell ref="AB127:AB128"/>
    <mergeCell ref="AC127:AC128"/>
    <mergeCell ref="Z123:Z124"/>
    <mergeCell ref="AA123:AA124"/>
    <mergeCell ref="AB123:AB124"/>
    <mergeCell ref="AC123:AC124"/>
    <mergeCell ref="AD123:AD124"/>
    <mergeCell ref="AE123:AE124"/>
    <mergeCell ref="B125:B126"/>
    <mergeCell ref="C125:C126"/>
    <mergeCell ref="D125:D126"/>
    <mergeCell ref="E125:E126"/>
    <mergeCell ref="F125:F126"/>
    <mergeCell ref="G125:G126"/>
    <mergeCell ref="H125:H126"/>
    <mergeCell ref="I125:I126"/>
    <mergeCell ref="J125:J126"/>
    <mergeCell ref="K125:K126"/>
    <mergeCell ref="L125:L126"/>
    <mergeCell ref="M125:M126"/>
    <mergeCell ref="N125:N126"/>
    <mergeCell ref="O125:O126"/>
    <mergeCell ref="P125:P126"/>
    <mergeCell ref="Q125:Q126"/>
    <mergeCell ref="R125:R126"/>
    <mergeCell ref="S125:S126"/>
    <mergeCell ref="T125:T126"/>
    <mergeCell ref="U125:U126"/>
    <mergeCell ref="V125:V126"/>
    <mergeCell ref="B1:C3"/>
    <mergeCell ref="D1:AC2"/>
    <mergeCell ref="D3:AC3"/>
    <mergeCell ref="AD127:AD128"/>
    <mergeCell ref="AE127:AE128"/>
    <mergeCell ref="AB125:AB126"/>
    <mergeCell ref="AC125:AC126"/>
    <mergeCell ref="AD125:AD126"/>
    <mergeCell ref="AE125:AE126"/>
    <mergeCell ref="B127:B128"/>
    <mergeCell ref="C127:C128"/>
    <mergeCell ref="D127:D128"/>
    <mergeCell ref="E127:E128"/>
    <mergeCell ref="F127:F128"/>
    <mergeCell ref="G127:G128"/>
    <mergeCell ref="H127:H128"/>
    <mergeCell ref="I127:I128"/>
    <mergeCell ref="J127:J128"/>
    <mergeCell ref="K127:K128"/>
    <mergeCell ref="L127:L128"/>
    <mergeCell ref="M127:M128"/>
    <mergeCell ref="N127:N128"/>
    <mergeCell ref="O127:O128"/>
    <mergeCell ref="P127:P128"/>
    <mergeCell ref="Q127:Q128"/>
    <mergeCell ref="R127:R128"/>
    <mergeCell ref="S127:S128"/>
    <mergeCell ref="T127:T128"/>
    <mergeCell ref="U127:U128"/>
    <mergeCell ref="V127:V128"/>
    <mergeCell ref="W127:W128"/>
    <mergeCell ref="X127:X128"/>
  </mergeCells>
  <conditionalFormatting sqref="AC19 AC17 AC21">
    <cfRule type="containsBlanks" dxfId="962" priority="381">
      <formula>LEN(TRIM(AC17))=0</formula>
    </cfRule>
    <cfRule type="containsText" dxfId="961" priority="382" operator="containsText" text="extrema">
      <formula>NOT(ISERROR(SEARCH("extrema",AC17)))</formula>
    </cfRule>
    <cfRule type="containsText" dxfId="960" priority="383" operator="containsText" text="alta">
      <formula>NOT(ISERROR(SEARCH("alta",AC17)))</formula>
    </cfRule>
    <cfRule type="containsText" dxfId="959" priority="384" operator="containsText" text="moderada">
      <formula>NOT(ISERROR(SEARCH("moderada",AC17)))</formula>
    </cfRule>
    <cfRule type="containsText" dxfId="958" priority="385" operator="containsText" text="baja">
      <formula>NOT(ISERROR(SEARCH("baja",AC17)))</formula>
    </cfRule>
  </conditionalFormatting>
  <conditionalFormatting sqref="AC26:AC29 AC31:AC32 AC23:AC24">
    <cfRule type="containsBlanks" dxfId="957" priority="341">
      <formula>LEN(TRIM(AC23))=0</formula>
    </cfRule>
    <cfRule type="containsText" dxfId="956" priority="342" operator="containsText" text="extrema">
      <formula>NOT(ISERROR(SEARCH("extrema",AC23)))</formula>
    </cfRule>
    <cfRule type="containsText" dxfId="955" priority="343" operator="containsText" text="alta">
      <formula>NOT(ISERROR(SEARCH("alta",AC23)))</formula>
    </cfRule>
    <cfRule type="containsText" dxfId="954" priority="344" operator="containsText" text="moderada">
      <formula>NOT(ISERROR(SEARCH("moderada",AC23)))</formula>
    </cfRule>
    <cfRule type="containsText" dxfId="953" priority="345" operator="containsText" text="baja">
      <formula>NOT(ISERROR(SEARCH("baja",AC23)))</formula>
    </cfRule>
  </conditionalFormatting>
  <conditionalFormatting sqref="AC61">
    <cfRule type="containsBlanks" dxfId="952" priority="271">
      <formula>LEN(TRIM(AC61))=0</formula>
    </cfRule>
    <cfRule type="containsText" dxfId="951" priority="272" operator="containsText" text="extrema">
      <formula>NOT(ISERROR(SEARCH("extrema",AC61)))</formula>
    </cfRule>
    <cfRule type="containsText" dxfId="950" priority="273" operator="containsText" text="alta">
      <formula>NOT(ISERROR(SEARCH("alta",AC61)))</formula>
    </cfRule>
    <cfRule type="containsText" dxfId="949" priority="274" operator="containsText" text="moderada">
      <formula>NOT(ISERROR(SEARCH("moderada",AC61)))</formula>
    </cfRule>
    <cfRule type="containsText" dxfId="948" priority="275" operator="containsText" text="baja">
      <formula>NOT(ISERROR(SEARCH("baja",AC61)))</formula>
    </cfRule>
  </conditionalFormatting>
  <conditionalFormatting sqref="AC34">
    <cfRule type="containsBlanks" dxfId="947" priority="231">
      <formula>LEN(TRIM(AC34))=0</formula>
    </cfRule>
    <cfRule type="containsText" dxfId="946" priority="232" operator="containsText" text="extrema">
      <formula>NOT(ISERROR(SEARCH("extrema",AC34)))</formula>
    </cfRule>
    <cfRule type="containsText" dxfId="945" priority="233" operator="containsText" text="alta">
      <formula>NOT(ISERROR(SEARCH("alta",AC34)))</formula>
    </cfRule>
    <cfRule type="containsText" dxfId="944" priority="234" operator="containsText" text="moderada">
      <formula>NOT(ISERROR(SEARCH("moderada",AC34)))</formula>
    </cfRule>
    <cfRule type="containsText" dxfId="943" priority="235" operator="containsText" text="baja">
      <formula>NOT(ISERROR(SEARCH("baja",AC34)))</formula>
    </cfRule>
  </conditionalFormatting>
  <conditionalFormatting sqref="AC38">
    <cfRule type="containsBlanks" dxfId="942" priority="226">
      <formula>LEN(TRIM(AC38))=0</formula>
    </cfRule>
    <cfRule type="containsText" dxfId="941" priority="227" operator="containsText" text="extrema">
      <formula>NOT(ISERROR(SEARCH("extrema",AC38)))</formula>
    </cfRule>
    <cfRule type="containsText" dxfId="940" priority="228" operator="containsText" text="alta">
      <formula>NOT(ISERROR(SEARCH("alta",AC38)))</formula>
    </cfRule>
    <cfRule type="containsText" dxfId="939" priority="229" operator="containsText" text="moderada">
      <formula>NOT(ISERROR(SEARCH("moderada",AC38)))</formula>
    </cfRule>
    <cfRule type="containsText" dxfId="938" priority="230" operator="containsText" text="baja">
      <formula>NOT(ISERROR(SEARCH("baja",AC38)))</formula>
    </cfRule>
  </conditionalFormatting>
  <conditionalFormatting sqref="AC47">
    <cfRule type="containsBlanks" dxfId="937" priority="221">
      <formula>LEN(TRIM(AC47))=0</formula>
    </cfRule>
    <cfRule type="containsText" dxfId="936" priority="222" operator="containsText" text="extrema">
      <formula>NOT(ISERROR(SEARCH("extrema",AC47)))</formula>
    </cfRule>
    <cfRule type="containsText" dxfId="935" priority="223" operator="containsText" text="alta">
      <formula>NOT(ISERROR(SEARCH("alta",AC47)))</formula>
    </cfRule>
    <cfRule type="containsText" dxfId="934" priority="224" operator="containsText" text="moderada">
      <formula>NOT(ISERROR(SEARCH("moderada",AC47)))</formula>
    </cfRule>
    <cfRule type="containsText" dxfId="933" priority="225" operator="containsText" text="baja">
      <formula>NOT(ISERROR(SEARCH("baja",AC47)))</formula>
    </cfRule>
  </conditionalFormatting>
  <conditionalFormatting sqref="AC45">
    <cfRule type="containsBlanks" dxfId="932" priority="216">
      <formula>LEN(TRIM(AC45))=0</formula>
    </cfRule>
    <cfRule type="containsText" dxfId="931" priority="217" operator="containsText" text="extrema">
      <formula>NOT(ISERROR(SEARCH("extrema",AC45)))</formula>
    </cfRule>
    <cfRule type="containsText" dxfId="930" priority="218" operator="containsText" text="alta">
      <formula>NOT(ISERROR(SEARCH("alta",AC45)))</formula>
    </cfRule>
    <cfRule type="containsText" dxfId="929" priority="219" operator="containsText" text="moderada">
      <formula>NOT(ISERROR(SEARCH("moderada",AC45)))</formula>
    </cfRule>
    <cfRule type="containsText" dxfId="928" priority="220" operator="containsText" text="baja">
      <formula>NOT(ISERROR(SEARCH("baja",AC45)))</formula>
    </cfRule>
  </conditionalFormatting>
  <conditionalFormatting sqref="AC43">
    <cfRule type="containsBlanks" dxfId="927" priority="211">
      <formula>LEN(TRIM(AC43))=0</formula>
    </cfRule>
    <cfRule type="containsText" dxfId="926" priority="212" operator="containsText" text="extrema">
      <formula>NOT(ISERROR(SEARCH("extrema",AC43)))</formula>
    </cfRule>
    <cfRule type="containsText" dxfId="925" priority="213" operator="containsText" text="alta">
      <formula>NOT(ISERROR(SEARCH("alta",AC43)))</formula>
    </cfRule>
    <cfRule type="containsText" dxfId="924" priority="214" operator="containsText" text="moderada">
      <formula>NOT(ISERROR(SEARCH("moderada",AC43)))</formula>
    </cfRule>
    <cfRule type="containsText" dxfId="923" priority="215" operator="containsText" text="baja">
      <formula>NOT(ISERROR(SEARCH("baja",AC43)))</formula>
    </cfRule>
  </conditionalFormatting>
  <conditionalFormatting sqref="AC40">
    <cfRule type="containsBlanks" dxfId="922" priority="206">
      <formula>LEN(TRIM(AC40))=0</formula>
    </cfRule>
    <cfRule type="containsText" dxfId="921" priority="207" operator="containsText" text="extrema">
      <formula>NOT(ISERROR(SEARCH("extrema",AC40)))</formula>
    </cfRule>
    <cfRule type="containsText" dxfId="920" priority="208" operator="containsText" text="alta">
      <formula>NOT(ISERROR(SEARCH("alta",AC40)))</formula>
    </cfRule>
    <cfRule type="containsText" dxfId="919" priority="209" operator="containsText" text="moderada">
      <formula>NOT(ISERROR(SEARCH("moderada",AC40)))</formula>
    </cfRule>
    <cfRule type="containsText" dxfId="918" priority="210" operator="containsText" text="baja">
      <formula>NOT(ISERROR(SEARCH("baja",AC40)))</formula>
    </cfRule>
  </conditionalFormatting>
  <conditionalFormatting sqref="AC56">
    <cfRule type="containsBlanks" dxfId="917" priority="201">
      <formula>LEN(TRIM(AC56))=0</formula>
    </cfRule>
    <cfRule type="containsText" dxfId="916" priority="202" operator="containsText" text="extrema">
      <formula>NOT(ISERROR(SEARCH("extrema",AC56)))</formula>
    </cfRule>
    <cfRule type="containsText" dxfId="915" priority="203" operator="containsText" text="alta">
      <formula>NOT(ISERROR(SEARCH("alta",AC56)))</formula>
    </cfRule>
    <cfRule type="containsText" dxfId="914" priority="204" operator="containsText" text="moderada">
      <formula>NOT(ISERROR(SEARCH("moderada",AC56)))</formula>
    </cfRule>
    <cfRule type="containsText" dxfId="913" priority="205" operator="containsText" text="baja">
      <formula>NOT(ISERROR(SEARCH("baja",AC56)))</formula>
    </cfRule>
  </conditionalFormatting>
  <conditionalFormatting sqref="AC54">
    <cfRule type="containsBlanks" dxfId="912" priority="196">
      <formula>LEN(TRIM(AC54))=0</formula>
    </cfRule>
    <cfRule type="containsText" dxfId="911" priority="197" operator="containsText" text="extrema">
      <formula>NOT(ISERROR(SEARCH("extrema",AC54)))</formula>
    </cfRule>
    <cfRule type="containsText" dxfId="910" priority="198" operator="containsText" text="alta">
      <formula>NOT(ISERROR(SEARCH("alta",AC54)))</formula>
    </cfRule>
    <cfRule type="containsText" dxfId="909" priority="199" operator="containsText" text="moderada">
      <formula>NOT(ISERROR(SEARCH("moderada",AC54)))</formula>
    </cfRule>
    <cfRule type="containsText" dxfId="908" priority="200" operator="containsText" text="baja">
      <formula>NOT(ISERROR(SEARCH("baja",AC54)))</formula>
    </cfRule>
  </conditionalFormatting>
  <conditionalFormatting sqref="AC52">
    <cfRule type="containsBlanks" dxfId="907" priority="191">
      <formula>LEN(TRIM(AC52))=0</formula>
    </cfRule>
    <cfRule type="containsText" dxfId="906" priority="192" operator="containsText" text="extrema">
      <formula>NOT(ISERROR(SEARCH("extrema",AC52)))</formula>
    </cfRule>
    <cfRule type="containsText" dxfId="905" priority="193" operator="containsText" text="alta">
      <formula>NOT(ISERROR(SEARCH("alta",AC52)))</formula>
    </cfRule>
    <cfRule type="containsText" dxfId="904" priority="194" operator="containsText" text="moderada">
      <formula>NOT(ISERROR(SEARCH("moderada",AC52)))</formula>
    </cfRule>
    <cfRule type="containsText" dxfId="903" priority="195" operator="containsText" text="baja">
      <formula>NOT(ISERROR(SEARCH("baja",AC52)))</formula>
    </cfRule>
  </conditionalFormatting>
  <conditionalFormatting sqref="AC50">
    <cfRule type="containsBlanks" dxfId="902" priority="186">
      <formula>LEN(TRIM(AC50))=0</formula>
    </cfRule>
    <cfRule type="containsText" dxfId="901" priority="187" operator="containsText" text="extrema">
      <formula>NOT(ISERROR(SEARCH("extrema",AC50)))</formula>
    </cfRule>
    <cfRule type="containsText" dxfId="900" priority="188" operator="containsText" text="alta">
      <formula>NOT(ISERROR(SEARCH("alta",AC50)))</formula>
    </cfRule>
    <cfRule type="containsText" dxfId="899" priority="189" operator="containsText" text="moderada">
      <formula>NOT(ISERROR(SEARCH("moderada",AC50)))</formula>
    </cfRule>
    <cfRule type="containsText" dxfId="898" priority="190" operator="containsText" text="baja">
      <formula>NOT(ISERROR(SEARCH("baja",AC50)))</formula>
    </cfRule>
  </conditionalFormatting>
  <conditionalFormatting sqref="AC69">
    <cfRule type="containsBlanks" dxfId="897" priority="181">
      <formula>LEN(TRIM(AC69))=0</formula>
    </cfRule>
    <cfRule type="containsText" dxfId="896" priority="182" operator="containsText" text="extrema">
      <formula>NOT(ISERROR(SEARCH("extrema",AC69)))</formula>
    </cfRule>
    <cfRule type="containsText" dxfId="895" priority="183" operator="containsText" text="alta">
      <formula>NOT(ISERROR(SEARCH("alta",AC69)))</formula>
    </cfRule>
    <cfRule type="containsText" dxfId="894" priority="184" operator="containsText" text="moderada">
      <formula>NOT(ISERROR(SEARCH("moderada",AC69)))</formula>
    </cfRule>
    <cfRule type="containsText" dxfId="893" priority="185" operator="containsText" text="baja">
      <formula>NOT(ISERROR(SEARCH("baja",AC69)))</formula>
    </cfRule>
  </conditionalFormatting>
  <conditionalFormatting sqref="AC65">
    <cfRule type="containsBlanks" dxfId="892" priority="176">
      <formula>LEN(TRIM(AC65))=0</formula>
    </cfRule>
    <cfRule type="containsText" dxfId="891" priority="177" operator="containsText" text="extrema">
      <formula>NOT(ISERROR(SEARCH("extrema",AC65)))</formula>
    </cfRule>
    <cfRule type="containsText" dxfId="890" priority="178" operator="containsText" text="alta">
      <formula>NOT(ISERROR(SEARCH("alta",AC65)))</formula>
    </cfRule>
    <cfRule type="containsText" dxfId="889" priority="179" operator="containsText" text="moderada">
      <formula>NOT(ISERROR(SEARCH("moderada",AC65)))</formula>
    </cfRule>
    <cfRule type="containsText" dxfId="888" priority="180" operator="containsText" text="baja">
      <formula>NOT(ISERROR(SEARCH("baja",AC65)))</formula>
    </cfRule>
  </conditionalFormatting>
  <conditionalFormatting sqref="AC59">
    <cfRule type="containsBlanks" dxfId="887" priority="171">
      <formula>LEN(TRIM(AC59))=0</formula>
    </cfRule>
    <cfRule type="containsText" dxfId="886" priority="172" operator="containsText" text="extrema">
      <formula>NOT(ISERROR(SEARCH("extrema",AC59)))</formula>
    </cfRule>
    <cfRule type="containsText" dxfId="885" priority="173" operator="containsText" text="alta">
      <formula>NOT(ISERROR(SEARCH("alta",AC59)))</formula>
    </cfRule>
    <cfRule type="containsText" dxfId="884" priority="174" operator="containsText" text="moderada">
      <formula>NOT(ISERROR(SEARCH("moderada",AC59)))</formula>
    </cfRule>
    <cfRule type="containsText" dxfId="883" priority="175" operator="containsText" text="baja">
      <formula>NOT(ISERROR(SEARCH("baja",AC59)))</formula>
    </cfRule>
  </conditionalFormatting>
  <conditionalFormatting sqref="AC58">
    <cfRule type="containsBlanks" dxfId="882" priority="166">
      <formula>LEN(TRIM(AC58))=0</formula>
    </cfRule>
    <cfRule type="containsText" dxfId="881" priority="167" operator="containsText" text="extrema">
      <formula>NOT(ISERROR(SEARCH("extrema",AC58)))</formula>
    </cfRule>
    <cfRule type="containsText" dxfId="880" priority="168" operator="containsText" text="alta">
      <formula>NOT(ISERROR(SEARCH("alta",AC58)))</formula>
    </cfRule>
    <cfRule type="containsText" dxfId="879" priority="169" operator="containsText" text="moderada">
      <formula>NOT(ISERROR(SEARCH("moderada",AC58)))</formula>
    </cfRule>
    <cfRule type="containsText" dxfId="878" priority="170" operator="containsText" text="baja">
      <formula>NOT(ISERROR(SEARCH("baja",AC58)))</formula>
    </cfRule>
  </conditionalFormatting>
  <conditionalFormatting sqref="AC117">
    <cfRule type="containsBlanks" dxfId="877" priority="161">
      <formula>LEN(TRIM(AC117))=0</formula>
    </cfRule>
    <cfRule type="containsText" dxfId="876" priority="162" operator="containsText" text="extrema">
      <formula>NOT(ISERROR(SEARCH("extrema",AC117)))</formula>
    </cfRule>
    <cfRule type="containsText" dxfId="875" priority="163" operator="containsText" text="alta">
      <formula>NOT(ISERROR(SEARCH("alta",AC117)))</formula>
    </cfRule>
    <cfRule type="containsText" dxfId="874" priority="164" operator="containsText" text="moderada">
      <formula>NOT(ISERROR(SEARCH("moderada",AC117)))</formula>
    </cfRule>
    <cfRule type="containsText" dxfId="873" priority="165" operator="containsText" text="baja">
      <formula>NOT(ISERROR(SEARCH("baja",AC117)))</formula>
    </cfRule>
  </conditionalFormatting>
  <conditionalFormatting sqref="AC115">
    <cfRule type="containsBlanks" dxfId="872" priority="156">
      <formula>LEN(TRIM(AC115))=0</formula>
    </cfRule>
    <cfRule type="containsText" dxfId="871" priority="157" operator="containsText" text="extrema">
      <formula>NOT(ISERROR(SEARCH("extrema",AC115)))</formula>
    </cfRule>
    <cfRule type="containsText" dxfId="870" priority="158" operator="containsText" text="alta">
      <formula>NOT(ISERROR(SEARCH("alta",AC115)))</formula>
    </cfRule>
    <cfRule type="containsText" dxfId="869" priority="159" operator="containsText" text="moderada">
      <formula>NOT(ISERROR(SEARCH("moderada",AC115)))</formula>
    </cfRule>
    <cfRule type="containsText" dxfId="868" priority="160" operator="containsText" text="baja">
      <formula>NOT(ISERROR(SEARCH("baja",AC115)))</formula>
    </cfRule>
  </conditionalFormatting>
  <conditionalFormatting sqref="AC111">
    <cfRule type="containsBlanks" dxfId="867" priority="151">
      <formula>LEN(TRIM(AC111))=0</formula>
    </cfRule>
    <cfRule type="containsText" dxfId="866" priority="152" operator="containsText" text="extrema">
      <formula>NOT(ISERROR(SEARCH("extrema",AC111)))</formula>
    </cfRule>
    <cfRule type="containsText" dxfId="865" priority="153" operator="containsText" text="alta">
      <formula>NOT(ISERROR(SEARCH("alta",AC111)))</formula>
    </cfRule>
    <cfRule type="containsText" dxfId="864" priority="154" operator="containsText" text="moderada">
      <formula>NOT(ISERROR(SEARCH("moderada",AC111)))</formula>
    </cfRule>
    <cfRule type="containsText" dxfId="863" priority="155" operator="containsText" text="baja">
      <formula>NOT(ISERROR(SEARCH("baja",AC111)))</formula>
    </cfRule>
  </conditionalFormatting>
  <conditionalFormatting sqref="AC108">
    <cfRule type="containsBlanks" dxfId="862" priority="146">
      <formula>LEN(TRIM(AC108))=0</formula>
    </cfRule>
    <cfRule type="containsText" dxfId="861" priority="147" operator="containsText" text="extrema">
      <formula>NOT(ISERROR(SEARCH("extrema",AC108)))</formula>
    </cfRule>
    <cfRule type="containsText" dxfId="860" priority="148" operator="containsText" text="alta">
      <formula>NOT(ISERROR(SEARCH("alta",AC108)))</formula>
    </cfRule>
    <cfRule type="containsText" dxfId="859" priority="149" operator="containsText" text="moderada">
      <formula>NOT(ISERROR(SEARCH("moderada",AC108)))</formula>
    </cfRule>
    <cfRule type="containsText" dxfId="858" priority="150" operator="containsText" text="baja">
      <formula>NOT(ISERROR(SEARCH("baja",AC108)))</formula>
    </cfRule>
  </conditionalFormatting>
  <conditionalFormatting sqref="AC105">
    <cfRule type="containsBlanks" dxfId="857" priority="141">
      <formula>LEN(TRIM(AC105))=0</formula>
    </cfRule>
    <cfRule type="containsText" dxfId="856" priority="142" operator="containsText" text="extrema">
      <formula>NOT(ISERROR(SEARCH("extrema",AC105)))</formula>
    </cfRule>
    <cfRule type="containsText" dxfId="855" priority="143" operator="containsText" text="alta">
      <formula>NOT(ISERROR(SEARCH("alta",AC105)))</formula>
    </cfRule>
    <cfRule type="containsText" dxfId="854" priority="144" operator="containsText" text="moderada">
      <formula>NOT(ISERROR(SEARCH("moderada",AC105)))</formula>
    </cfRule>
    <cfRule type="containsText" dxfId="853" priority="145" operator="containsText" text="baja">
      <formula>NOT(ISERROR(SEARCH("baja",AC105)))</formula>
    </cfRule>
  </conditionalFormatting>
  <conditionalFormatting sqref="AC102">
    <cfRule type="containsBlanks" dxfId="852" priority="136">
      <formula>LEN(TRIM(AC102))=0</formula>
    </cfRule>
    <cfRule type="containsText" dxfId="851" priority="137" operator="containsText" text="extrema">
      <formula>NOT(ISERROR(SEARCH("extrema",AC102)))</formula>
    </cfRule>
    <cfRule type="containsText" dxfId="850" priority="138" operator="containsText" text="alta">
      <formula>NOT(ISERROR(SEARCH("alta",AC102)))</formula>
    </cfRule>
    <cfRule type="containsText" dxfId="849" priority="139" operator="containsText" text="moderada">
      <formula>NOT(ISERROR(SEARCH("moderada",AC102)))</formula>
    </cfRule>
    <cfRule type="containsText" dxfId="848" priority="140" operator="containsText" text="baja">
      <formula>NOT(ISERROR(SEARCH("baja",AC102)))</formula>
    </cfRule>
  </conditionalFormatting>
  <conditionalFormatting sqref="AC98">
    <cfRule type="containsBlanks" dxfId="847" priority="131">
      <formula>LEN(TRIM(AC98))=0</formula>
    </cfRule>
    <cfRule type="containsText" dxfId="846" priority="132" operator="containsText" text="extrema">
      <formula>NOT(ISERROR(SEARCH("extrema",AC98)))</formula>
    </cfRule>
    <cfRule type="containsText" dxfId="845" priority="133" operator="containsText" text="alta">
      <formula>NOT(ISERROR(SEARCH("alta",AC98)))</formula>
    </cfRule>
    <cfRule type="containsText" dxfId="844" priority="134" operator="containsText" text="moderada">
      <formula>NOT(ISERROR(SEARCH("moderada",AC98)))</formula>
    </cfRule>
    <cfRule type="containsText" dxfId="843" priority="135" operator="containsText" text="baja">
      <formula>NOT(ISERROR(SEARCH("baja",AC98)))</formula>
    </cfRule>
  </conditionalFormatting>
  <conditionalFormatting sqref="AC94">
    <cfRule type="containsBlanks" dxfId="842" priority="126">
      <formula>LEN(TRIM(AC94))=0</formula>
    </cfRule>
    <cfRule type="containsText" dxfId="841" priority="127" operator="containsText" text="extrema">
      <formula>NOT(ISERROR(SEARCH("extrema",AC94)))</formula>
    </cfRule>
    <cfRule type="containsText" dxfId="840" priority="128" operator="containsText" text="alta">
      <formula>NOT(ISERROR(SEARCH("alta",AC94)))</formula>
    </cfRule>
    <cfRule type="containsText" dxfId="839" priority="129" operator="containsText" text="moderada">
      <formula>NOT(ISERROR(SEARCH("moderada",AC94)))</formula>
    </cfRule>
    <cfRule type="containsText" dxfId="838" priority="130" operator="containsText" text="baja">
      <formula>NOT(ISERROR(SEARCH("baja",AC94)))</formula>
    </cfRule>
  </conditionalFormatting>
  <conditionalFormatting sqref="AC91">
    <cfRule type="containsBlanks" dxfId="837" priority="121">
      <formula>LEN(TRIM(AC91))=0</formula>
    </cfRule>
    <cfRule type="containsText" dxfId="836" priority="122" operator="containsText" text="extrema">
      <formula>NOT(ISERROR(SEARCH("extrema",AC91)))</formula>
    </cfRule>
    <cfRule type="containsText" dxfId="835" priority="123" operator="containsText" text="alta">
      <formula>NOT(ISERROR(SEARCH("alta",AC91)))</formula>
    </cfRule>
    <cfRule type="containsText" dxfId="834" priority="124" operator="containsText" text="moderada">
      <formula>NOT(ISERROR(SEARCH("moderada",AC91)))</formula>
    </cfRule>
    <cfRule type="containsText" dxfId="833" priority="125" operator="containsText" text="baja">
      <formula>NOT(ISERROR(SEARCH("baja",AC91)))</formula>
    </cfRule>
  </conditionalFormatting>
  <conditionalFormatting sqref="AC90">
    <cfRule type="containsBlanks" dxfId="832" priority="116">
      <formula>LEN(TRIM(AC90))=0</formula>
    </cfRule>
    <cfRule type="containsText" dxfId="831" priority="117" operator="containsText" text="extrema">
      <formula>NOT(ISERROR(SEARCH("extrema",AC90)))</formula>
    </cfRule>
    <cfRule type="containsText" dxfId="830" priority="118" operator="containsText" text="alta">
      <formula>NOT(ISERROR(SEARCH("alta",AC90)))</formula>
    </cfRule>
    <cfRule type="containsText" dxfId="829" priority="119" operator="containsText" text="moderada">
      <formula>NOT(ISERROR(SEARCH("moderada",AC90)))</formula>
    </cfRule>
    <cfRule type="containsText" dxfId="828" priority="120" operator="containsText" text="baja">
      <formula>NOT(ISERROR(SEARCH("baja",AC90)))</formula>
    </cfRule>
  </conditionalFormatting>
  <conditionalFormatting sqref="AC87">
    <cfRule type="containsBlanks" dxfId="827" priority="111">
      <formula>LEN(TRIM(AC87))=0</formula>
    </cfRule>
    <cfRule type="containsText" dxfId="826" priority="112" operator="containsText" text="extrema">
      <formula>NOT(ISERROR(SEARCH("extrema",AC87)))</formula>
    </cfRule>
    <cfRule type="containsText" dxfId="825" priority="113" operator="containsText" text="alta">
      <formula>NOT(ISERROR(SEARCH("alta",AC87)))</formula>
    </cfRule>
    <cfRule type="containsText" dxfId="824" priority="114" operator="containsText" text="moderada">
      <formula>NOT(ISERROR(SEARCH("moderada",AC87)))</formula>
    </cfRule>
    <cfRule type="containsText" dxfId="823" priority="115" operator="containsText" text="baja">
      <formula>NOT(ISERROR(SEARCH("baja",AC87)))</formula>
    </cfRule>
  </conditionalFormatting>
  <conditionalFormatting sqref="AC85">
    <cfRule type="containsBlanks" dxfId="822" priority="106">
      <formula>LEN(TRIM(AC85))=0</formula>
    </cfRule>
    <cfRule type="containsText" dxfId="821" priority="107" operator="containsText" text="extrema">
      <formula>NOT(ISERROR(SEARCH("extrema",AC85)))</formula>
    </cfRule>
    <cfRule type="containsText" dxfId="820" priority="108" operator="containsText" text="alta">
      <formula>NOT(ISERROR(SEARCH("alta",AC85)))</formula>
    </cfRule>
    <cfRule type="containsText" dxfId="819" priority="109" operator="containsText" text="moderada">
      <formula>NOT(ISERROR(SEARCH("moderada",AC85)))</formula>
    </cfRule>
    <cfRule type="containsText" dxfId="818" priority="110" operator="containsText" text="baja">
      <formula>NOT(ISERROR(SEARCH("baja",AC85)))</formula>
    </cfRule>
  </conditionalFormatting>
  <conditionalFormatting sqref="AC81">
    <cfRule type="containsBlanks" dxfId="817" priority="101">
      <formula>LEN(TRIM(AC81))=0</formula>
    </cfRule>
    <cfRule type="containsText" dxfId="816" priority="102" operator="containsText" text="extrema">
      <formula>NOT(ISERROR(SEARCH("extrema",AC81)))</formula>
    </cfRule>
    <cfRule type="containsText" dxfId="815" priority="103" operator="containsText" text="alta">
      <formula>NOT(ISERROR(SEARCH("alta",AC81)))</formula>
    </cfRule>
    <cfRule type="containsText" dxfId="814" priority="104" operator="containsText" text="moderada">
      <formula>NOT(ISERROR(SEARCH("moderada",AC81)))</formula>
    </cfRule>
    <cfRule type="containsText" dxfId="813" priority="105" operator="containsText" text="baja">
      <formula>NOT(ISERROR(SEARCH("baja",AC81)))</formula>
    </cfRule>
  </conditionalFormatting>
  <conditionalFormatting sqref="AC78">
    <cfRule type="containsBlanks" dxfId="812" priority="96">
      <formula>LEN(TRIM(AC78))=0</formula>
    </cfRule>
    <cfRule type="containsText" dxfId="811" priority="97" operator="containsText" text="extrema">
      <formula>NOT(ISERROR(SEARCH("extrema",AC78)))</formula>
    </cfRule>
    <cfRule type="containsText" dxfId="810" priority="98" operator="containsText" text="alta">
      <formula>NOT(ISERROR(SEARCH("alta",AC78)))</formula>
    </cfRule>
    <cfRule type="containsText" dxfId="809" priority="99" operator="containsText" text="moderada">
      <formula>NOT(ISERROR(SEARCH("moderada",AC78)))</formula>
    </cfRule>
    <cfRule type="containsText" dxfId="808" priority="100" operator="containsText" text="baja">
      <formula>NOT(ISERROR(SEARCH("baja",AC78)))</formula>
    </cfRule>
  </conditionalFormatting>
  <conditionalFormatting sqref="AC76">
    <cfRule type="containsBlanks" dxfId="807" priority="91">
      <formula>LEN(TRIM(AC76))=0</formula>
    </cfRule>
    <cfRule type="containsText" dxfId="806" priority="92" operator="containsText" text="extrema">
      <formula>NOT(ISERROR(SEARCH("extrema",AC76)))</formula>
    </cfRule>
    <cfRule type="containsText" dxfId="805" priority="93" operator="containsText" text="alta">
      <formula>NOT(ISERROR(SEARCH("alta",AC76)))</formula>
    </cfRule>
    <cfRule type="containsText" dxfId="804" priority="94" operator="containsText" text="moderada">
      <formula>NOT(ISERROR(SEARCH("moderada",AC76)))</formula>
    </cfRule>
    <cfRule type="containsText" dxfId="803" priority="95" operator="containsText" text="baja">
      <formula>NOT(ISERROR(SEARCH("baja",AC76)))</formula>
    </cfRule>
  </conditionalFormatting>
  <conditionalFormatting sqref="AC73">
    <cfRule type="containsBlanks" dxfId="802" priority="86">
      <formula>LEN(TRIM(AC73))=0</formula>
    </cfRule>
    <cfRule type="containsText" dxfId="801" priority="87" operator="containsText" text="extrema">
      <formula>NOT(ISERROR(SEARCH("extrema",AC73)))</formula>
    </cfRule>
    <cfRule type="containsText" dxfId="800" priority="88" operator="containsText" text="alta">
      <formula>NOT(ISERROR(SEARCH("alta",AC73)))</formula>
    </cfRule>
    <cfRule type="containsText" dxfId="799" priority="89" operator="containsText" text="moderada">
      <formula>NOT(ISERROR(SEARCH("moderada",AC73)))</formula>
    </cfRule>
    <cfRule type="containsText" dxfId="798" priority="90" operator="containsText" text="baja">
      <formula>NOT(ISERROR(SEARCH("baja",AC73)))</formula>
    </cfRule>
  </conditionalFormatting>
  <conditionalFormatting sqref="AC14">
    <cfRule type="containsBlanks" dxfId="797" priority="81">
      <formula>LEN(TRIM(AC14))=0</formula>
    </cfRule>
    <cfRule type="containsText" dxfId="796" priority="82" operator="containsText" text="extrema">
      <formula>NOT(ISERROR(SEARCH("extrema",AC14)))</formula>
    </cfRule>
    <cfRule type="containsText" dxfId="795" priority="83" operator="containsText" text="alta">
      <formula>NOT(ISERROR(SEARCH("alta",AC14)))</formula>
    </cfRule>
    <cfRule type="containsText" dxfId="794" priority="84" operator="containsText" text="moderada">
      <formula>NOT(ISERROR(SEARCH("moderada",AC14)))</formula>
    </cfRule>
    <cfRule type="containsText" dxfId="793" priority="85" operator="containsText" text="baja">
      <formula>NOT(ISERROR(SEARCH("baja",AC14)))</formula>
    </cfRule>
  </conditionalFormatting>
  <conditionalFormatting sqref="AC11">
    <cfRule type="containsBlanks" dxfId="792" priority="76">
      <formula>LEN(TRIM(AC11))=0</formula>
    </cfRule>
    <cfRule type="containsText" dxfId="791" priority="77" operator="containsText" text="extrema">
      <formula>NOT(ISERROR(SEARCH("extrema",AC11)))</formula>
    </cfRule>
    <cfRule type="containsText" dxfId="790" priority="78" operator="containsText" text="alta">
      <formula>NOT(ISERROR(SEARCH("alta",AC11)))</formula>
    </cfRule>
    <cfRule type="containsText" dxfId="789" priority="79" operator="containsText" text="moderada">
      <formula>NOT(ISERROR(SEARCH("moderada",AC11)))</formula>
    </cfRule>
    <cfRule type="containsText" dxfId="788" priority="80" operator="containsText" text="baja">
      <formula>NOT(ISERROR(SEARCH("baja",AC11)))</formula>
    </cfRule>
  </conditionalFormatting>
  <conditionalFormatting sqref="AC8">
    <cfRule type="containsBlanks" dxfId="787" priority="71">
      <formula>LEN(TRIM(AC8))=0</formula>
    </cfRule>
    <cfRule type="containsText" dxfId="786" priority="72" operator="containsText" text="extrema">
      <formula>NOT(ISERROR(SEARCH("extrema",AC8)))</formula>
    </cfRule>
    <cfRule type="containsText" dxfId="785" priority="73" operator="containsText" text="alta">
      <formula>NOT(ISERROR(SEARCH("alta",AC8)))</formula>
    </cfRule>
    <cfRule type="containsText" dxfId="784" priority="74" operator="containsText" text="moderada">
      <formula>NOT(ISERROR(SEARCH("moderada",AC8)))</formula>
    </cfRule>
    <cfRule type="containsText" dxfId="783" priority="75" operator="containsText" text="baja">
      <formula>NOT(ISERROR(SEARCH("baja",AC8)))</formula>
    </cfRule>
  </conditionalFormatting>
  <conditionalFormatting sqref="AC119">
    <cfRule type="containsBlanks" dxfId="782" priority="66">
      <formula>LEN(TRIM(AC119))=0</formula>
    </cfRule>
    <cfRule type="containsText" dxfId="781" priority="67" operator="containsText" text="extrema">
      <formula>NOT(ISERROR(SEARCH("extrema",AC119)))</formula>
    </cfRule>
    <cfRule type="containsText" dxfId="780" priority="68" operator="containsText" text="alta">
      <formula>NOT(ISERROR(SEARCH("alta",AC119)))</formula>
    </cfRule>
    <cfRule type="containsText" dxfId="779" priority="69" operator="containsText" text="moderada">
      <formula>NOT(ISERROR(SEARCH("moderada",AC119)))</formula>
    </cfRule>
    <cfRule type="containsText" dxfId="778" priority="70" operator="containsText" text="baja">
      <formula>NOT(ISERROR(SEARCH("baja",AC119)))</formula>
    </cfRule>
  </conditionalFormatting>
  <conditionalFormatting sqref="AC121">
    <cfRule type="containsBlanks" dxfId="777" priority="56">
      <formula>LEN(TRIM(AC121))=0</formula>
    </cfRule>
    <cfRule type="containsText" dxfId="776" priority="57" operator="containsText" text="extrema">
      <formula>NOT(ISERROR(SEARCH("extrema",AC121)))</formula>
    </cfRule>
    <cfRule type="containsText" dxfId="775" priority="58" operator="containsText" text="alta">
      <formula>NOT(ISERROR(SEARCH("alta",AC121)))</formula>
    </cfRule>
    <cfRule type="containsText" dxfId="774" priority="59" operator="containsText" text="moderada">
      <formula>NOT(ISERROR(SEARCH("moderada",AC121)))</formula>
    </cfRule>
    <cfRule type="containsText" dxfId="773" priority="60" operator="containsText" text="baja">
      <formula>NOT(ISERROR(SEARCH("baja",AC121)))</formula>
    </cfRule>
  </conditionalFormatting>
  <conditionalFormatting sqref="AC139">
    <cfRule type="containsBlanks" dxfId="772" priority="46">
      <formula>LEN(TRIM(AC139))=0</formula>
    </cfRule>
    <cfRule type="containsText" dxfId="771" priority="47" operator="containsText" text="extrema">
      <formula>NOT(ISERROR(SEARCH("extrema",AC139)))</formula>
    </cfRule>
    <cfRule type="containsText" dxfId="770" priority="48" operator="containsText" text="alta">
      <formula>NOT(ISERROR(SEARCH("alta",AC139)))</formula>
    </cfRule>
    <cfRule type="containsText" dxfId="769" priority="49" operator="containsText" text="moderada">
      <formula>NOT(ISERROR(SEARCH("moderada",AC139)))</formula>
    </cfRule>
    <cfRule type="containsText" dxfId="768" priority="50" operator="containsText" text="baja">
      <formula>NOT(ISERROR(SEARCH("baja",AC139)))</formula>
    </cfRule>
  </conditionalFormatting>
  <conditionalFormatting sqref="AC137">
    <cfRule type="containsBlanks" dxfId="767" priority="41">
      <formula>LEN(TRIM(AC137))=0</formula>
    </cfRule>
    <cfRule type="containsText" dxfId="766" priority="42" operator="containsText" text="extrema">
      <formula>NOT(ISERROR(SEARCH("extrema",AC137)))</formula>
    </cfRule>
    <cfRule type="containsText" dxfId="765" priority="43" operator="containsText" text="alta">
      <formula>NOT(ISERROR(SEARCH("alta",AC137)))</formula>
    </cfRule>
    <cfRule type="containsText" dxfId="764" priority="44" operator="containsText" text="moderada">
      <formula>NOT(ISERROR(SEARCH("moderada",AC137)))</formula>
    </cfRule>
    <cfRule type="containsText" dxfId="763" priority="45" operator="containsText" text="baja">
      <formula>NOT(ISERROR(SEARCH("baja",AC137)))</formula>
    </cfRule>
  </conditionalFormatting>
  <conditionalFormatting sqref="AC135">
    <cfRule type="containsBlanks" dxfId="762" priority="36">
      <formula>LEN(TRIM(AC135))=0</formula>
    </cfRule>
    <cfRule type="containsText" dxfId="761" priority="37" operator="containsText" text="extrema">
      <formula>NOT(ISERROR(SEARCH("extrema",AC135)))</formula>
    </cfRule>
    <cfRule type="containsText" dxfId="760" priority="38" operator="containsText" text="alta">
      <formula>NOT(ISERROR(SEARCH("alta",AC135)))</formula>
    </cfRule>
    <cfRule type="containsText" dxfId="759" priority="39" operator="containsText" text="moderada">
      <formula>NOT(ISERROR(SEARCH("moderada",AC135)))</formula>
    </cfRule>
    <cfRule type="containsText" dxfId="758" priority="40" operator="containsText" text="baja">
      <formula>NOT(ISERROR(SEARCH("baja",AC135)))</formula>
    </cfRule>
  </conditionalFormatting>
  <conditionalFormatting sqref="AC133">
    <cfRule type="containsBlanks" dxfId="757" priority="31">
      <formula>LEN(TRIM(AC133))=0</formula>
    </cfRule>
    <cfRule type="containsText" dxfId="756" priority="32" operator="containsText" text="extrema">
      <formula>NOT(ISERROR(SEARCH("extrema",AC133)))</formula>
    </cfRule>
    <cfRule type="containsText" dxfId="755" priority="33" operator="containsText" text="alta">
      <formula>NOT(ISERROR(SEARCH("alta",AC133)))</formula>
    </cfRule>
    <cfRule type="containsText" dxfId="754" priority="34" operator="containsText" text="moderada">
      <formula>NOT(ISERROR(SEARCH("moderada",AC133)))</formula>
    </cfRule>
    <cfRule type="containsText" dxfId="753" priority="35" operator="containsText" text="baja">
      <formula>NOT(ISERROR(SEARCH("baja",AC133)))</formula>
    </cfRule>
  </conditionalFormatting>
  <conditionalFormatting sqref="AC131">
    <cfRule type="containsBlanks" dxfId="752" priority="26">
      <formula>LEN(TRIM(AC131))=0</formula>
    </cfRule>
    <cfRule type="containsText" dxfId="751" priority="27" operator="containsText" text="extrema">
      <formula>NOT(ISERROR(SEARCH("extrema",AC131)))</formula>
    </cfRule>
    <cfRule type="containsText" dxfId="750" priority="28" operator="containsText" text="alta">
      <formula>NOT(ISERROR(SEARCH("alta",AC131)))</formula>
    </cfRule>
    <cfRule type="containsText" dxfId="749" priority="29" operator="containsText" text="moderada">
      <formula>NOT(ISERROR(SEARCH("moderada",AC131)))</formula>
    </cfRule>
    <cfRule type="containsText" dxfId="748" priority="30" operator="containsText" text="baja">
      <formula>NOT(ISERROR(SEARCH("baja",AC131)))</formula>
    </cfRule>
  </conditionalFormatting>
  <conditionalFormatting sqref="AC129">
    <cfRule type="containsBlanks" dxfId="747" priority="21">
      <formula>LEN(TRIM(AC129))=0</formula>
    </cfRule>
    <cfRule type="containsText" dxfId="746" priority="22" operator="containsText" text="extrema">
      <formula>NOT(ISERROR(SEARCH("extrema",AC129)))</formula>
    </cfRule>
    <cfRule type="containsText" dxfId="745" priority="23" operator="containsText" text="alta">
      <formula>NOT(ISERROR(SEARCH("alta",AC129)))</formula>
    </cfRule>
    <cfRule type="containsText" dxfId="744" priority="24" operator="containsText" text="moderada">
      <formula>NOT(ISERROR(SEARCH("moderada",AC129)))</formula>
    </cfRule>
    <cfRule type="containsText" dxfId="743" priority="25" operator="containsText" text="baja">
      <formula>NOT(ISERROR(SEARCH("baja",AC129)))</formula>
    </cfRule>
  </conditionalFormatting>
  <conditionalFormatting sqref="AC125">
    <cfRule type="containsBlanks" dxfId="742" priority="16">
      <formula>LEN(TRIM(AC125))=0</formula>
    </cfRule>
    <cfRule type="containsText" dxfId="741" priority="17" operator="containsText" text="extrema">
      <formula>NOT(ISERROR(SEARCH("extrema",AC125)))</formula>
    </cfRule>
    <cfRule type="containsText" dxfId="740" priority="18" operator="containsText" text="alta">
      <formula>NOT(ISERROR(SEARCH("alta",AC125)))</formula>
    </cfRule>
    <cfRule type="containsText" dxfId="739" priority="19" operator="containsText" text="moderada">
      <formula>NOT(ISERROR(SEARCH("moderada",AC125)))</formula>
    </cfRule>
    <cfRule type="containsText" dxfId="738" priority="20" operator="containsText" text="baja">
      <formula>NOT(ISERROR(SEARCH("baja",AC125)))</formula>
    </cfRule>
  </conditionalFormatting>
  <conditionalFormatting sqref="AC123">
    <cfRule type="containsBlanks" dxfId="737" priority="11">
      <formula>LEN(TRIM(AC123))=0</formula>
    </cfRule>
    <cfRule type="containsText" dxfId="736" priority="12" operator="containsText" text="extrema">
      <formula>NOT(ISERROR(SEARCH("extrema",AC123)))</formula>
    </cfRule>
    <cfRule type="containsText" dxfId="735" priority="13" operator="containsText" text="alta">
      <formula>NOT(ISERROR(SEARCH("alta",AC123)))</formula>
    </cfRule>
    <cfRule type="containsText" dxfId="734" priority="14" operator="containsText" text="moderada">
      <formula>NOT(ISERROR(SEARCH("moderada",AC123)))</formula>
    </cfRule>
    <cfRule type="containsText" dxfId="733" priority="15" operator="containsText" text="baja">
      <formula>NOT(ISERROR(SEARCH("baja",AC123)))</formula>
    </cfRule>
  </conditionalFormatting>
  <conditionalFormatting sqref="AC127">
    <cfRule type="containsBlanks" dxfId="732" priority="6">
      <formula>LEN(TRIM(AC127))=0</formula>
    </cfRule>
    <cfRule type="containsText" dxfId="731" priority="7" operator="containsText" text="extrema">
      <formula>NOT(ISERROR(SEARCH("extrema",AC127)))</formula>
    </cfRule>
    <cfRule type="containsText" dxfId="730" priority="8" operator="containsText" text="alta">
      <formula>NOT(ISERROR(SEARCH("alta",AC127)))</formula>
    </cfRule>
    <cfRule type="containsText" dxfId="729" priority="9" operator="containsText" text="moderada">
      <formula>NOT(ISERROR(SEARCH("moderada",AC127)))</formula>
    </cfRule>
    <cfRule type="containsText" dxfId="728" priority="10" operator="containsText" text="baja">
      <formula>NOT(ISERROR(SEARCH("baja",AC127)))</formula>
    </cfRule>
  </conditionalFormatting>
  <conditionalFormatting sqref="AC141">
    <cfRule type="containsBlanks" dxfId="727" priority="1">
      <formula>LEN(TRIM(AC141))=0</formula>
    </cfRule>
    <cfRule type="containsText" dxfId="726" priority="2" operator="containsText" text="extrema">
      <formula>NOT(ISERROR(SEARCH("extrema",AC141)))</formula>
    </cfRule>
    <cfRule type="containsText" dxfId="725" priority="3" operator="containsText" text="alta">
      <formula>NOT(ISERROR(SEARCH("alta",AC141)))</formula>
    </cfRule>
    <cfRule type="containsText" dxfId="724" priority="4" operator="containsText" text="moderada">
      <formula>NOT(ISERROR(SEARCH("moderada",AC141)))</formula>
    </cfRule>
    <cfRule type="containsText" dxfId="723" priority="5" operator="containsText" text="baja">
      <formula>NOT(ISERROR(SEARCH("baja",AC141)))</formula>
    </cfRule>
  </conditionalFormatting>
  <dataValidations count="3">
    <dataValidation type="list" allowBlank="1" showInputMessage="1" showErrorMessage="1" sqref="E34:E118">
      <formula1>$E$6:$E$11</formula1>
    </dataValidation>
    <dataValidation type="list" allowBlank="1" showInputMessage="1" showErrorMessage="1" sqref="D8:D142">
      <formula1>$AF$26:$AF$30</formula1>
    </dataValidation>
    <dataValidation type="list" allowBlank="1" showInputMessage="1" showErrorMessage="1" sqref="AE8:AE142">
      <formula1>$AH$26:$AH$28</formula1>
    </dataValidation>
  </dataValidations>
  <pageMargins left="0.7" right="0.7" top="0.75" bottom="0.75" header="0.3" footer="0.3"/>
  <pageSetup paperSize="9" orientation="portrait" r:id="rId1"/>
  <drawing r:id="rId2"/>
  <legacyDrawing r:id="rId3"/>
  <extLst>
    <ext xmlns:x14="http://schemas.microsoft.com/office/spreadsheetml/2009/9/main" uri="{CCE6A557-97BC-4b89-ADB6-D9C93CAAB3DF}">
      <x14:dataValidations xmlns:xm="http://schemas.microsoft.com/office/excel/2006/main" count="3">
        <x14:dataValidation type="list" allowBlank="1" showInputMessage="1" showErrorMessage="1">
          <x14:formula1>
            <xm:f>Críterios!$E$3:$E$8</xm:f>
          </x14:formula1>
          <xm:sqref>E8:E33 E119:E142</xm:sqref>
        </x14:dataValidation>
        <x14:dataValidation type="list" allowBlank="1" showInputMessage="1" showErrorMessage="1">
          <x14:formula1>
            <xm:f>Críterios!$G$3:$G$6</xm:f>
          </x14:formula1>
          <xm:sqref>AA8:AA142</xm:sqref>
        </x14:dataValidation>
        <x14:dataValidation type="list" allowBlank="1" showInputMessage="1" showErrorMessage="1">
          <x14:formula1>
            <xm:f>Críterios!$R$1:$R$2</xm:f>
          </x14:formula1>
          <xm:sqref>G28:G69 G8:X25 G26 H26:X142 G73:G123 G125:G142</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MATRIZ DE RIESGOS CORRUPCION</vt:lpstr>
      <vt:lpstr>Mapa Inherente</vt:lpstr>
      <vt:lpstr>Mapa Residual</vt:lpstr>
      <vt:lpstr>Críterios</vt:lpstr>
      <vt:lpstr>Controles</vt:lpstr>
    </vt:vector>
  </TitlesOfParts>
  <Company>Ministerio de Educación</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Guillermo Díaz Vergara</dc:creator>
  <cp:lastModifiedBy>user</cp:lastModifiedBy>
  <cp:lastPrinted>2013-04-23T23:57:49Z</cp:lastPrinted>
  <dcterms:created xsi:type="dcterms:W3CDTF">2013-02-13T14:27:15Z</dcterms:created>
  <dcterms:modified xsi:type="dcterms:W3CDTF">2023-06-14T22:37:51Z</dcterms:modified>
</cp:coreProperties>
</file>